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13120 - Jez Radkov - re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'213120 - Jez Radkov - rek...'!$C$123:$K$468</definedName>
    <definedName name="_xlnm.Print_Area" localSheetId="1">'213120 - Jez Radkov - rek...'!$C$4:$J$76,'213120 - Jez Radkov - rek...'!$C$82:$J$107,'213120 - Jez Radkov - rek...'!$C$113:$J$468</definedName>
    <definedName name="_xlnm.Print_Titles" localSheetId="1">'213120 - Jez Radkov - rek...'!$123:$123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68"/>
  <c r="BH468"/>
  <c r="BG468"/>
  <c r="BF468"/>
  <c r="T468"/>
  <c r="R468"/>
  <c r="P468"/>
  <c r="BI467"/>
  <c r="BH467"/>
  <c r="BG467"/>
  <c r="BF467"/>
  <c r="T467"/>
  <c r="R467"/>
  <c r="P467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T423"/>
  <c r="R424"/>
  <c r="R423"/>
  <c r="P424"/>
  <c r="P423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394"/>
  <c r="BH394"/>
  <c r="BG394"/>
  <c r="BF394"/>
  <c r="T394"/>
  <c r="R394"/>
  <c r="P394"/>
  <c r="BI380"/>
  <c r="BH380"/>
  <c r="BG380"/>
  <c r="BF380"/>
  <c r="T380"/>
  <c r="R380"/>
  <c r="P380"/>
  <c r="BI370"/>
  <c r="BH370"/>
  <c r="BG370"/>
  <c r="BF370"/>
  <c r="T370"/>
  <c r="R370"/>
  <c r="P370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28"/>
  <c r="BH328"/>
  <c r="BG328"/>
  <c r="BF328"/>
  <c r="T328"/>
  <c r="R328"/>
  <c r="P328"/>
  <c r="BI321"/>
  <c r="BH321"/>
  <c r="BG321"/>
  <c r="BF321"/>
  <c r="T321"/>
  <c r="R321"/>
  <c r="P321"/>
  <c r="BI313"/>
  <c r="BH313"/>
  <c r="BG313"/>
  <c r="BF313"/>
  <c r="T313"/>
  <c r="R313"/>
  <c r="P313"/>
  <c r="BI305"/>
  <c r="BH305"/>
  <c r="BG305"/>
  <c r="BF305"/>
  <c r="T305"/>
  <c r="R305"/>
  <c r="P305"/>
  <c r="BI299"/>
  <c r="BH299"/>
  <c r="BG299"/>
  <c r="BF299"/>
  <c r="T299"/>
  <c r="R299"/>
  <c r="P299"/>
  <c r="BI296"/>
  <c r="BH296"/>
  <c r="BG296"/>
  <c r="BF296"/>
  <c r="T296"/>
  <c r="R296"/>
  <c r="P296"/>
  <c r="BI288"/>
  <c r="BH288"/>
  <c r="BG288"/>
  <c r="BF288"/>
  <c r="T288"/>
  <c r="R288"/>
  <c r="P288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70"/>
  <c r="BH270"/>
  <c r="BG270"/>
  <c r="BF270"/>
  <c r="T270"/>
  <c r="R270"/>
  <c r="P270"/>
  <c r="BI258"/>
  <c r="BH258"/>
  <c r="BG258"/>
  <c r="BF258"/>
  <c r="T258"/>
  <c r="R258"/>
  <c r="P25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3"/>
  <c r="BH143"/>
  <c r="BG143"/>
  <c r="BF143"/>
  <c r="T143"/>
  <c r="R143"/>
  <c r="P14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F118"/>
  <c r="E116"/>
  <c r="F87"/>
  <c r="E85"/>
  <c r="J22"/>
  <c r="E22"/>
  <c r="J121"/>
  <c r="J21"/>
  <c r="J19"/>
  <c r="E19"/>
  <c r="J120"/>
  <c r="J18"/>
  <c r="J16"/>
  <c r="E16"/>
  <c r="F121"/>
  <c r="J15"/>
  <c r="J13"/>
  <c r="E13"/>
  <c r="F89"/>
  <c r="J12"/>
  <c r="J10"/>
  <c r="J87"/>
  <c i="1" r="L90"/>
  <c r="AM90"/>
  <c r="AM89"/>
  <c r="L89"/>
  <c r="AM87"/>
  <c r="L87"/>
  <c r="L85"/>
  <c r="L84"/>
  <c i="2" r="BK462"/>
  <c r="J461"/>
  <c r="J459"/>
  <c r="J453"/>
  <c r="BK448"/>
  <c r="BK439"/>
  <c r="BK429"/>
  <c r="BK424"/>
  <c r="J419"/>
  <c r="BK412"/>
  <c r="BK394"/>
  <c r="BK370"/>
  <c r="J361"/>
  <c r="BK355"/>
  <c r="BK342"/>
  <c r="BK328"/>
  <c r="J321"/>
  <c r="J299"/>
  <c r="J275"/>
  <c r="J270"/>
  <c r="J258"/>
  <c r="J245"/>
  <c r="J228"/>
  <c r="BK214"/>
  <c r="BK206"/>
  <c r="BK199"/>
  <c r="J154"/>
  <c r="BK130"/>
  <c r="BK127"/>
  <c r="BK446"/>
  <c r="J439"/>
  <c r="BK419"/>
  <c r="BK409"/>
  <c r="J313"/>
  <c r="BK288"/>
  <c r="BK240"/>
  <c r="BK229"/>
  <c r="BK226"/>
  <c r="J214"/>
  <c r="J200"/>
  <c r="J195"/>
  <c r="J188"/>
  <c r="J149"/>
  <c r="BK131"/>
  <c r="J468"/>
  <c r="BK464"/>
  <c r="BK461"/>
  <c r="BK459"/>
  <c r="J456"/>
  <c r="J450"/>
  <c r="J441"/>
  <c r="J429"/>
  <c r="BK414"/>
  <c r="BK407"/>
  <c r="J370"/>
  <c r="J358"/>
  <c r="BK353"/>
  <c r="BK339"/>
  <c r="J328"/>
  <c r="J305"/>
  <c r="J288"/>
  <c r="BK275"/>
  <c r="J247"/>
  <c r="BK221"/>
  <c r="J206"/>
  <c r="J203"/>
  <c r="BK191"/>
  <c r="J158"/>
  <c r="J151"/>
  <c r="BK129"/>
  <c r="BK456"/>
  <c r="J446"/>
  <c r="BK418"/>
  <c r="J407"/>
  <c r="J394"/>
  <c r="BK361"/>
  <c r="BK305"/>
  <c r="BK270"/>
  <c r="J240"/>
  <c r="J221"/>
  <c r="BK200"/>
  <c r="BK154"/>
  <c r="BK151"/>
  <c r="J143"/>
  <c r="J467"/>
  <c r="BK460"/>
  <c r="BK458"/>
  <c r="BK450"/>
  <c r="BK441"/>
  <c r="J431"/>
  <c r="J427"/>
  <c r="J420"/>
  <c r="J414"/>
  <c r="J404"/>
  <c r="J380"/>
  <c r="J364"/>
  <c r="BK358"/>
  <c r="J345"/>
  <c r="J339"/>
  <c r="BK313"/>
  <c r="BK296"/>
  <c r="BK282"/>
  <c r="J271"/>
  <c r="BK247"/>
  <c r="J229"/>
  <c r="J217"/>
  <c r="J208"/>
  <c r="BK204"/>
  <c r="BK198"/>
  <c r="BK153"/>
  <c r="J129"/>
  <c i="1" r="AS94"/>
  <c i="2" r="J443"/>
  <c r="BK427"/>
  <c r="J418"/>
  <c r="BK345"/>
  <c r="J296"/>
  <c r="J279"/>
  <c r="BK243"/>
  <c r="J231"/>
  <c r="BK228"/>
  <c r="J225"/>
  <c r="BK203"/>
  <c r="J198"/>
  <c r="J191"/>
  <c r="J156"/>
  <c r="BK143"/>
  <c r="BK468"/>
  <c r="BK467"/>
  <c r="J462"/>
  <c r="J460"/>
  <c r="J458"/>
  <c r="BK453"/>
  <c r="BK443"/>
  <c r="BK431"/>
  <c r="J424"/>
  <c r="J412"/>
  <c r="BK380"/>
  <c r="BK364"/>
  <c r="J355"/>
  <c r="J342"/>
  <c r="BK321"/>
  <c r="BK299"/>
  <c r="J282"/>
  <c r="BK258"/>
  <c r="BK245"/>
  <c r="BK225"/>
  <c r="BK217"/>
  <c r="J204"/>
  <c r="BK195"/>
  <c r="BK188"/>
  <c r="J152"/>
  <c r="BK150"/>
  <c r="J448"/>
  <c r="BK420"/>
  <c r="J409"/>
  <c r="BK404"/>
  <c r="J353"/>
  <c r="BK279"/>
  <c r="BK271"/>
  <c r="J243"/>
  <c r="BK231"/>
  <c r="BK208"/>
  <c r="J199"/>
  <c r="J153"/>
  <c r="BK149"/>
  <c r="J131"/>
  <c r="J464"/>
  <c r="BK463"/>
  <c r="BK156"/>
  <c r="J150"/>
  <c r="J130"/>
  <c r="J463"/>
  <c r="J226"/>
  <c r="BK158"/>
  <c r="BK152"/>
  <c r="J127"/>
  <c l="1" r="T242"/>
  <c r="P338"/>
  <c r="P278"/>
  <c r="R278"/>
  <c r="P417"/>
  <c r="P126"/>
  <c r="R126"/>
  <c r="BK242"/>
  <c r="J242"/>
  <c r="J97"/>
  <c r="BK278"/>
  <c r="J278"/>
  <c r="J98"/>
  <c r="T278"/>
  <c r="T338"/>
  <c r="R417"/>
  <c r="P426"/>
  <c r="P425"/>
  <c r="R426"/>
  <c r="R425"/>
  <c r="BK438"/>
  <c r="J438"/>
  <c r="J105"/>
  <c r="P438"/>
  <c r="P437"/>
  <c r="T438"/>
  <c r="T437"/>
  <c r="P445"/>
  <c r="R445"/>
  <c r="BK126"/>
  <c r="J126"/>
  <c r="J96"/>
  <c r="T126"/>
  <c r="P242"/>
  <c r="R242"/>
  <c r="BK338"/>
  <c r="J338"/>
  <c r="J99"/>
  <c r="R338"/>
  <c r="BK417"/>
  <c r="J417"/>
  <c r="J100"/>
  <c r="T417"/>
  <c r="BK426"/>
  <c r="J426"/>
  <c r="J103"/>
  <c r="T426"/>
  <c r="T425"/>
  <c r="R438"/>
  <c r="R437"/>
  <c r="BK445"/>
  <c r="J445"/>
  <c r="J106"/>
  <c r="T445"/>
  <c r="BK423"/>
  <c r="J423"/>
  <c r="J101"/>
  <c r="J89"/>
  <c r="J90"/>
  <c r="J118"/>
  <c r="BE143"/>
  <c r="BE188"/>
  <c r="BE191"/>
  <c r="BE208"/>
  <c r="BE214"/>
  <c r="BE229"/>
  <c r="BE240"/>
  <c r="BE279"/>
  <c r="BE339"/>
  <c r="BE364"/>
  <c r="BE404"/>
  <c r="BE409"/>
  <c r="F90"/>
  <c r="F120"/>
  <c r="BE149"/>
  <c r="BE152"/>
  <c r="BE153"/>
  <c r="BE154"/>
  <c r="BE198"/>
  <c r="BE199"/>
  <c r="BE225"/>
  <c r="BE228"/>
  <c r="BE247"/>
  <c r="BE270"/>
  <c r="BE271"/>
  <c r="BE296"/>
  <c r="BE321"/>
  <c r="BE328"/>
  <c r="BE353"/>
  <c r="BE358"/>
  <c r="BE370"/>
  <c r="BE394"/>
  <c r="BE418"/>
  <c r="BE419"/>
  <c r="BE443"/>
  <c r="BE446"/>
  <c r="BE453"/>
  <c r="BE458"/>
  <c r="BE460"/>
  <c r="BE462"/>
  <c r="BE463"/>
  <c r="BE467"/>
  <c r="BE468"/>
  <c r="BE127"/>
  <c r="BE129"/>
  <c r="BE130"/>
  <c r="BE131"/>
  <c r="BE150"/>
  <c r="BE204"/>
  <c r="BE231"/>
  <c r="BE243"/>
  <c r="BE258"/>
  <c r="BE275"/>
  <c r="BE282"/>
  <c r="BE342"/>
  <c r="BE361"/>
  <c r="BE414"/>
  <c r="BE420"/>
  <c r="BE424"/>
  <c r="BE427"/>
  <c r="BE429"/>
  <c r="BE431"/>
  <c r="BE439"/>
  <c r="BE448"/>
  <c r="BE151"/>
  <c r="BE156"/>
  <c r="BE158"/>
  <c r="BE195"/>
  <c r="BE200"/>
  <c r="BE203"/>
  <c r="BE206"/>
  <c r="BE217"/>
  <c r="BE221"/>
  <c r="BE226"/>
  <c r="BE245"/>
  <c r="BE288"/>
  <c r="BE299"/>
  <c r="BE305"/>
  <c r="BE313"/>
  <c r="BE345"/>
  <c r="BE355"/>
  <c r="BE380"/>
  <c r="BE407"/>
  <c r="BE412"/>
  <c r="BE441"/>
  <c r="BE450"/>
  <c r="BE456"/>
  <c r="BE459"/>
  <c r="BE461"/>
  <c r="BE464"/>
  <c r="F33"/>
  <c i="1" r="BB95"/>
  <c r="BB94"/>
  <c r="W31"/>
  <c i="2" r="F34"/>
  <c i="1" r="BC95"/>
  <c r="BC94"/>
  <c r="W32"/>
  <c i="2" r="F35"/>
  <c i="1" r="BD95"/>
  <c r="BD94"/>
  <c r="W33"/>
  <c i="2" r="J32"/>
  <c i="1" r="AW95"/>
  <c i="2" r="F32"/>
  <c i="1" r="BA95"/>
  <c r="BA94"/>
  <c r="W30"/>
  <c i="2" l="1" r="T125"/>
  <c r="T124"/>
  <c r="P125"/>
  <c r="P124"/>
  <c i="1" r="AU95"/>
  <c i="2" r="R125"/>
  <c r="R124"/>
  <c r="BK125"/>
  <c r="BK425"/>
  <c r="J425"/>
  <c r="J102"/>
  <c r="BK437"/>
  <c r="J437"/>
  <c r="J104"/>
  <c i="1" r="AX94"/>
  <c i="2" r="F31"/>
  <c i="1" r="AZ95"/>
  <c r="AZ94"/>
  <c r="W29"/>
  <c r="AU94"/>
  <c i="2" r="J31"/>
  <c i="1" r="AV95"/>
  <c r="AT95"/>
  <c r="AW94"/>
  <c r="AK30"/>
  <c r="AY94"/>
  <c i="2" l="1" r="BK124"/>
  <c r="J124"/>
  <c r="J125"/>
  <c r="J95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<sst xmlns="http://schemas.openxmlformats.org/spreadsheetml/2006/main">
  <si>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</si>
  <si>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</si>
  <si>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</si>
  <si>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</si>
  <si>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</si>
  <si>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{51b2bbf1-f056-44e5-861d-c887165840e8}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</si>
  <si>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</si>
  <si>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</si>
  <si>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</si>
  <si>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</si>
  <si>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</si>
  <si>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</si>
  <si>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</si>
  <si>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</si>
  <si>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213120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</si>
  <si>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</si>
  <si>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</si>
  <si>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Jez Radkov - rekonstrukce zavázání jezu, opevnění v podjezí včetně LB za ukončovacím prahem</t>
  </si>
  <si>
    <t>0,1</t>
  </si>
  <si>
    <t>KSO:</t>
  </si>
  <si>
    <t>CC-CZ:</t>
  </si>
  <si>
    <t>1</t>
  </si>
  <si>
    <t>Místo:</t>
  </si>
  <si>
    <t>Radkov</t>
  </si>
  <si>
    <t>Datum:</t>
  </si>
  <si>
    <t>25. 8. 2016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</si>
  <si>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</si>
  <si>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</si>
  <si>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</si>
  <si>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</si>
  <si>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</si>
  <si>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</si>
  <si>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</si>
  <si>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</si>
  <si>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</si>
  <si>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</si>
  <si>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</si>
  <si>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</si>
  <si>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</si>
  <si>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</si>
  <si>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</si>
  <si>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</si>
  <si>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</si>
  <si>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</si>
  <si>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</si>
  <si>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</si>
  <si>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</si>
  <si>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</si>
  <si>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</si>
  <si>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</si>
  <si>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</si>
  <si>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</si>
  <si>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</si>
  <si>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</si>
  <si>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</si>
  <si>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</si>
  <si>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</si>
  <si>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</si>
  <si>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</si>
  <si>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</si>
  <si>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</si>
  <si>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</si>
  <si>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</si>
  <si>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</si>
  <si>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</si>
  <si>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</si>
  <si>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</si>
  <si>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</si>
  <si>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</si>
  <si>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</si>
  <si>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</si>
  <si>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</si>
  <si>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</si>
  <si>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</si>
  <si>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</si>
  <si>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</si>
  <si>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</si>
  <si>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</si>
  <si>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</si>
  <si>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</si>
  <si>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</si>
  <si>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</si>
  <si>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</si>
  <si>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</si>
  <si>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</si>
  <si>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</si>
  <si>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</si>
  <si>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</si>
  <si>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</si>
  <si>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</si>
  <si>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</si>
  <si>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</si>
  <si>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</si>
  <si>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</si>
  <si>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</si>
  <si>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</si>
  <si>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</si>
  <si>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</si>
  <si>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</si>
  <si>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</si>
  <si>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</si>
  <si>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25-M - Povrchová úprava strojů a zařízení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</si>
  <si>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</si>
  <si>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</si>
  <si>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</si>
  <si>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</si>
  <si>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</si>
  <si>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</si>
  <si>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</si>
  <si>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</si>
  <si>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</si>
  <si>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</si>
  <si>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</si>
  <si>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</si>
  <si>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</si>
  <si>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</si>
  <si>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</si>
  <si>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</si>
  <si>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</si>
  <si>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</si>
  <si>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</si>
  <si>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</si>
  <si>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</si>
  <si>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</si>
  <si>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</si>
  <si>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649467586</t>
  </si>
  <si>
    <t>P</t>
  </si>
  <si>
    <t>Poznámka k položce:_x000d_
viz Situace stavby a Technická zpráva</t>
  </si>
  <si>
    <t>112101103</t>
  </si>
  <si>
    <t>Odstranění stromů s odřezáním kmene a s odvětvením listnatých, průměru kmene přes 500 do 700 mm</t>
  </si>
  <si>
    <t>kus</t>
  </si>
  <si>
    <t>1158237431</t>
  </si>
  <si>
    <t>3</t>
  </si>
  <si>
    <t>112201115</t>
  </si>
  <si>
    <t>Odstranění pařezu v rovině nebo na svahu do 1:5 o průměru pařezu na řezné ploše přes 500 do 600 mm</t>
  </si>
  <si>
    <t>-78022566</t>
  </si>
  <si>
    <t>114203103</t>
  </si>
  <si>
    <t>Rozebrání dlažeb z lomového kamene nebo betonových tvárnic do cementové malty</t>
  </si>
  <si>
    <t>m3</t>
  </si>
  <si>
    <t>-1824153767</t>
  </si>
  <si>
    <t>Poznámka k položce:_x000d_
viz Půdorys - nový stav, Podélný a Příčný řez - současný stav a Technická zpráva</t>
  </si>
  <si>
    <t>VV</t>
  </si>
  <si>
    <t>"PB nadjezí:</t>
  </si>
  <si>
    <t>(5,143*4,7/2+0,6*4,7)*0,3</t>
  </si>
  <si>
    <t>"LB nadjezí:</t>
  </si>
  <si>
    <t>(5,367*9,5/4+0,6*9,5)*0,3</t>
  </si>
  <si>
    <t>"PB podjezí:</t>
  </si>
  <si>
    <t>5,422*6*0,3</t>
  </si>
  <si>
    <t>"LB podjezí:</t>
  </si>
  <si>
    <t>(5,702*6)*0,3</t>
  </si>
  <si>
    <t>"patky podjezí:</t>
  </si>
  <si>
    <t>2*6*0,8*0,8 + 2*6*0,5*0,35</t>
  </si>
  <si>
    <t>5</t>
  </si>
  <si>
    <t>114203104</t>
  </si>
  <si>
    <t>Rozebrání záhozů a rovnanin na sucho</t>
  </si>
  <si>
    <t>2084989372</t>
  </si>
  <si>
    <t>5,367*9,5*0,4/4</t>
  </si>
  <si>
    <t>"podjezí-předpoklad 50%:</t>
  </si>
  <si>
    <t>0,5*2*(6+0,6+3)*2,236*0,4+0,5*3,354*0,5</t>
  </si>
  <si>
    <t>6</t>
  </si>
  <si>
    <t>114203202</t>
  </si>
  <si>
    <t>Očištění lomového kamene nebo betonových tvárnic od malty</t>
  </si>
  <si>
    <t>283863983</t>
  </si>
  <si>
    <t>7</t>
  </si>
  <si>
    <t>115101201</t>
  </si>
  <si>
    <t>Čerpání vody na dopravní výšku do 10 m průměrný přítok do 500 l/min</t>
  </si>
  <si>
    <t>hod</t>
  </si>
  <si>
    <t>-683204386</t>
  </si>
  <si>
    <t>8</t>
  </si>
  <si>
    <t>115101221</t>
  </si>
  <si>
    <t>Čerpání vody na dopravní výšku do 25 m průměrný přítok do 500 l/min</t>
  </si>
  <si>
    <t>637795997</t>
  </si>
  <si>
    <t>9</t>
  </si>
  <si>
    <t>115101301</t>
  </si>
  <si>
    <t>Pohotovost čerpací soupravy pro dopravní výšku do 10 m přítok do 500 l/min</t>
  </si>
  <si>
    <t>den</t>
  </si>
  <si>
    <t>-1420003182</t>
  </si>
  <si>
    <t>115101321</t>
  </si>
  <si>
    <t>Pohotovost čerpací soupravy pro dopravní výšku do 25 m do 500 l/min</t>
  </si>
  <si>
    <t>37683060</t>
  </si>
  <si>
    <t>11</t>
  </si>
  <si>
    <t>121103111</t>
  </si>
  <si>
    <t xml:space="preserve">Skrývka zemin schopných zúrodnění  v rovině a ve sklonu do 1:5</t>
  </si>
  <si>
    <t>-2128322766</t>
  </si>
  <si>
    <t>(1050+150)*0,3</t>
  </si>
  <si>
    <t>12</t>
  </si>
  <si>
    <t>122251102</t>
  </si>
  <si>
    <t>Odkopávky a prokopávky nezapažené strojně v hornině třídy těžitelnosti I skupiny 3 přes 20 do 50 m3</t>
  </si>
  <si>
    <t>-1832181730</t>
  </si>
  <si>
    <t>Poznámka k položce:_x000d_
odstranění hrázek z koryta toku</t>
  </si>
  <si>
    <t>13</t>
  </si>
  <si>
    <t>124253101</t>
  </si>
  <si>
    <t>Vykopávky pro koryta vodotečí strojně v hornině třídy těžitelnosti I skupiny 3 přes 100 do 1 000 m3</t>
  </si>
  <si>
    <t>340779015</t>
  </si>
  <si>
    <t>"pro vývarovou desku:</t>
  </si>
  <si>
    <t>6*(6,94+6,4)/2*0,6</t>
  </si>
  <si>
    <t>"prohloubení pro patky opevnění:</t>
  </si>
  <si>
    <t>2*6*0,65*0,2</t>
  </si>
  <si>
    <t>"závěrečný práh vývaru:</t>
  </si>
  <si>
    <t xml:space="preserve">7,5*1,5*0,6 + 2*3,6*0,6*0,5 </t>
  </si>
  <si>
    <t>"zešikmení svahů výkopu v březích pro 1. závěrečný práh:</t>
  </si>
  <si>
    <t>2*3,6*1/3*(1*1+2,8*2,8+2,8)</t>
  </si>
  <si>
    <t>2*1,4*1/3*(1,8*1,8+2,5*2,5+4,5)</t>
  </si>
  <si>
    <t>"výkop pro založení 1. prahu za břehovými hranami:</t>
  </si>
  <si>
    <t>2*2,5*1/3*(5,6*3,1+0,6*0,6+2,5)</t>
  </si>
  <si>
    <t>"závěrečný práh pod kam. tůní:</t>
  </si>
  <si>
    <t>12,7*1*0,6 + 2*2*1/2*0,6 + 2*1*0,6</t>
  </si>
  <si>
    <t>"zešikmení svahů výkopu v březích pro 2. závěrečný práh:</t>
  </si>
  <si>
    <t>2*2*1/3*(0,5*0,5+1,5*1,5+1,125)</t>
  </si>
  <si>
    <t>"výkop pro založení 2. prahu:</t>
  </si>
  <si>
    <t>2*3,6/3*(0,6*1+2,5*3,6+2,324)+4/3*1,5*(0,6*1+(2,5+0,6)*3/2+1,67)</t>
  </si>
  <si>
    <t>"pro opevnění břehů vývaru:</t>
  </si>
  <si>
    <t>2/3*2*6*(4,482+6,037)/2*(0,55-0,4)</t>
  </si>
  <si>
    <t>"pro záhozovou tůň:</t>
  </si>
  <si>
    <t>4*3*1,2+4*3,5*(1,2+0,7)/2+2*3*(1,2+0,7)/2+3,5*(0,7*2*2+0,5*2/2*2/3)</t>
  </si>
  <si>
    <t>"pro zához dna+opevnění břehů:</t>
  </si>
  <si>
    <t>7,5*3*0,6+2/3*2*3*2,236*(0,3+0,5)/2</t>
  </si>
  <si>
    <t>"pro záhozové patky:</t>
  </si>
  <si>
    <t>2*6*(0,6+0,6)*0,7/2</t>
  </si>
  <si>
    <t>"pro rovnaninu PB:</t>
  </si>
  <si>
    <t>2/3*6*2,236*(0,5+0,7)/2</t>
  </si>
  <si>
    <t>"pro rovnaninu LB:</t>
  </si>
  <si>
    <t>2/3*3*5,59*(0,5+0,7)/2+3*(5,59+2,236)/2*(0,5+0,7)/2</t>
  </si>
  <si>
    <t>14</t>
  </si>
  <si>
    <t>129253201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</si>
  <si>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</si>
  <si>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-40370574</t>
  </si>
  <si>
    <t>Poznámka k položce:_x000d_
případné vyčištění nadjezí pro provedení opravy</t>
  </si>
  <si>
    <t>5*8,5*0,5</t>
  </si>
  <si>
    <t>131251104</t>
  </si>
  <si>
    <t>Hloubení nezapažených jam a zářezů strojně s urovnáním dna do předepsaného profilu a spádu v hornině třídy těžitelnosti I skupiny 3 přes 100 do 500 m3</t>
  </si>
  <si>
    <t>-10081477</t>
  </si>
  <si>
    <t>Poznámka k položce:_x000d_
po sejmutí ornice tl. 300 mm</t>
  </si>
  <si>
    <t>3,5 * 1/3 * (3,2*3,96 + 60 + 27,5739) + 2*3,5/3*(3,5*3)/2 +3,36*2*0,1</t>
  </si>
  <si>
    <t>3,6 * 1/3 * (3,2*3,96 + 7,46*10,4 + 31,3551) + 2*3,6/3*3,6*3/2+3,36*2*0,1</t>
  </si>
  <si>
    <t>16</t>
  </si>
  <si>
    <t>151101201</t>
  </si>
  <si>
    <t>Zřízení pažení stěn výkopu bez rozepření nebo vzepření příložné, hloubky do 4 m</t>
  </si>
  <si>
    <t>1230212508</t>
  </si>
  <si>
    <t>Poznámka k položce:_x000d_
pažení výkopu pro prodloužení PB zavazovacího křídla podél náhonu</t>
  </si>
  <si>
    <t>8,5*1,5</t>
  </si>
  <si>
    <t>17</t>
  </si>
  <si>
    <t>151101211</t>
  </si>
  <si>
    <t>Odstranění pažení stěn výkopu bez rozepření nebo vzepření s uložením pažin na vzdálenost do 3 m od okraje výkopu příložné, hloubky do 4 m</t>
  </si>
  <si>
    <t>-269991481</t>
  </si>
  <si>
    <t>18</t>
  </si>
  <si>
    <t>162702111</t>
  </si>
  <si>
    <t>Vodorovné přemístění drnu bez naložení se složením do 6000 m</t>
  </si>
  <si>
    <t>726207825</t>
  </si>
  <si>
    <t>19</t>
  </si>
  <si>
    <t>162702119</t>
  </si>
  <si>
    <t>Příplatek k vodorovnému přemístění drnu do 6000 m ZKD 1000 m</t>
  </si>
  <si>
    <t>-2056151353</t>
  </si>
  <si>
    <t>Poznámka k položce:_x000d_
skládka Březinka II</t>
  </si>
  <si>
    <t>1200*16</t>
  </si>
  <si>
    <t>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</si>
  <si>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</si>
  <si>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</si>
  <si>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-743112237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</si>
  <si>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</si>
  <si>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</si>
  <si>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1624769947</t>
  </si>
  <si>
    <t>21,250*12</t>
  </si>
  <si>
    <t>22</t>
  </si>
  <si>
    <t>171151103</t>
  </si>
  <si>
    <t>Uložení sypanin do násypů strojně s rozprostřením sypaniny ve vrstvách a s hrubým urovnáním zhutněných z hornin soudržných jakékoliv třídy těžitelnosti</t>
  </si>
  <si>
    <t>1660512297</t>
  </si>
  <si>
    <t>258,399+289,441</t>
  </si>
  <si>
    <t>23</t>
  </si>
  <si>
    <t>171103101R</t>
  </si>
  <si>
    <t>Zřízení zemních hrázek</t>
  </si>
  <si>
    <t>-216186110</t>
  </si>
  <si>
    <t>Poznámka k položce:_x000d_
převádění vody po dobu stavby - zřízení hrázek z výkopové zeminy, popř. z pytlů s pískem apod. dle volby zhotovitele_x000d_
viz Situace stavby a Technická zpráva</t>
  </si>
  <si>
    <t>"nadjezí:</t>
  </si>
  <si>
    <t>2*6*(1+2,4)/2*0,7</t>
  </si>
  <si>
    <t>"podjezí:</t>
  </si>
  <si>
    <t>7,5*(1+5)/2*1+2*2*1/2*1 + 4*2*1/2*2/3</t>
  </si>
  <si>
    <t>24</t>
  </si>
  <si>
    <t>171201231</t>
  </si>
  <si>
    <t>Poplatek za uložení stavebního odpadu na recyklační skládce (skládkovné) zeminy a kamení zatříděného do Katalogu odpadů pod kódem 17 05 04</t>
  </si>
  <si>
    <t>t</t>
  </si>
  <si>
    <t>-1473908317</t>
  </si>
  <si>
    <t>Poznámka k položce:_x000d_
vč. zajištění provedení nutných rozborů sedimentu</t>
  </si>
  <si>
    <t>21,25*1,8</t>
  </si>
  <si>
    <t>25</t>
  </si>
  <si>
    <t>181951112</t>
  </si>
  <si>
    <t>Úprava pláně vyrovnáním výškových rozdílů strojně v hornině třídy těžitelnosti I, skupiny 1 až 3 se zhutněním</t>
  </si>
  <si>
    <t>-2079951846</t>
  </si>
  <si>
    <t>1200-2*(1,4+0,5)*0,6-2*3*1</t>
  </si>
  <si>
    <t>"napojení břehů na původní k-ci jezu:</t>
  </si>
  <si>
    <t>4,7*1/2+6*1/2+9,5*1/2+6*1/2</t>
  </si>
  <si>
    <t>26</t>
  </si>
  <si>
    <t>181351115</t>
  </si>
  <si>
    <t>Rozprostření a urovnání ornice v rovině nebo ve svahu sklonu do 1:5 strojně při souvislé ploše přes 500 m2, tl. vrstvy přes 250 do 300 mm</t>
  </si>
  <si>
    <t>-1767998270</t>
  </si>
  <si>
    <t>27</t>
  </si>
  <si>
    <t>181411122</t>
  </si>
  <si>
    <t>Založení lučního trávníku výsevem plochy do 1000 m2 ve svahu do 1:2</t>
  </si>
  <si>
    <t>911381723</t>
  </si>
  <si>
    <t>28</t>
  </si>
  <si>
    <t>M</t>
  </si>
  <si>
    <t>00572474</t>
  </si>
  <si>
    <t>osivo směs travní krajinná-svahová</t>
  </si>
  <si>
    <t>kg</t>
  </si>
  <si>
    <t>-1394651511</t>
  </si>
  <si>
    <t>5,59*0,015 'Přepočtené koeficientem množství</t>
  </si>
  <si>
    <t>29</t>
  </si>
  <si>
    <t>181451121</t>
  </si>
  <si>
    <t>Založení lučního trávníku výsevem plochy přes 1000 m2 v rovině a ve svahu do 1:5</t>
  </si>
  <si>
    <t>-330760159</t>
  </si>
  <si>
    <t>30</t>
  </si>
  <si>
    <t>00572472</t>
  </si>
  <si>
    <t>osivo směs travní krajinná-rovinná</t>
  </si>
  <si>
    <t>-40800658</t>
  </si>
  <si>
    <t>1204,82*0,015 'Přepočtené koeficientem množství</t>
  </si>
  <si>
    <t>31</t>
  </si>
  <si>
    <t>182251101</t>
  </si>
  <si>
    <t>Svahování trvalých svahů do projektovaných profilů strojně s potřebným přemístěním výkopku při svahování násypů v jakékoliv hornině</t>
  </si>
  <si>
    <t>1169219215</t>
  </si>
  <si>
    <t>0,5*4,7*(3,842+5,143)/2</t>
  </si>
  <si>
    <t>0,5*9,5*(3,842+5,367)/2</t>
  </si>
  <si>
    <t>"svahy vývaru:</t>
  </si>
  <si>
    <t>2*6*(4,482+6,037)/2</t>
  </si>
  <si>
    <t>"svahy LB přítoku:</t>
  </si>
  <si>
    <t>2*3,1*1,118+2*1,118</t>
  </si>
  <si>
    <t>32</t>
  </si>
  <si>
    <t>182351023</t>
  </si>
  <si>
    <t>Rozprostření a urovnání ornice ve svahu sklonu přes 1:5 strojně při souvislé ploše do 100 m2, tl. vrstvy do 200 mm</t>
  </si>
  <si>
    <t>689277821</t>
  </si>
  <si>
    <t>2*2,5*1,118</t>
  </si>
  <si>
    <t>Svislé a kompletní konstrukce</t>
  </si>
  <si>
    <t>33</t>
  </si>
  <si>
    <t>273362021</t>
  </si>
  <si>
    <t>Výztuž základů desek ze svařovaných sítí z drátů typu KARI</t>
  </si>
  <si>
    <t>64</t>
  </si>
  <si>
    <t>2123646566</t>
  </si>
  <si>
    <t>2*6*(6,4+6,94)/2*0,02664/6*1,15</t>
  </si>
  <si>
    <t>34</t>
  </si>
  <si>
    <t>311362021</t>
  </si>
  <si>
    <t>Výztuž nadzákladových zdí nosných svislých nebo odkloněných od svislice, rovných nebo oblých ze svařovaných sítí z drátů typu KARI</t>
  </si>
  <si>
    <t>-389089275</t>
  </si>
  <si>
    <t>2*(2,9*0,9)*1,15*0,02664/6</t>
  </si>
  <si>
    <t>35</t>
  </si>
  <si>
    <t>321311116</t>
  </si>
  <si>
    <t>Konstrukce vodních staveb z betonu prostého mrazuvzdorného tř. C 30/37 XF3</t>
  </si>
  <si>
    <t>1817395170</t>
  </si>
  <si>
    <t>"vývarová deska:</t>
  </si>
  <si>
    <t>0,5*6*(6,94+6,4)/2</t>
  </si>
  <si>
    <t>"prodloužení křídel:</t>
  </si>
  <si>
    <t>2*3,6*1/3*(2*3,36+1*3+4,49)</t>
  </si>
  <si>
    <t>(14,7*1,5+5*2,5+2*0,6*2,5)*0,6</t>
  </si>
  <si>
    <t>"závěrečný práh záhozu:</t>
  </si>
  <si>
    <t>(12,7*1+2*1+2*0,6*1)*0,6</t>
  </si>
  <si>
    <t>"patky břeh. opevnění vývaru:</t>
  </si>
  <si>
    <t>2*6*(0,8*0,65-0,35*0,4/2)</t>
  </si>
  <si>
    <t>36</t>
  </si>
  <si>
    <t>321351010</t>
  </si>
  <si>
    <t>Bednění konstrukcí vodních staveb rovinné - zřízení</t>
  </si>
  <si>
    <t>-1591959849</t>
  </si>
  <si>
    <t xml:space="preserve">Poznámka k položce:_x000d_
viz Půdorys - nový stav, Podélný a Příčné řezy- nový stav, Závěrečné prahy  a Technická zpráva</t>
  </si>
  <si>
    <t>"zavazovací křídla:</t>
  </si>
  <si>
    <t>2*(2*3,6345*(3+3,36)/2+3,618*(1+2)/2)</t>
  </si>
  <si>
    <t>"zvýšení snížených křídel jezu:</t>
  </si>
  <si>
    <t>2*(0,5+3+0,5)*0,4+2*(0,5+3+0,5)*0,45</t>
  </si>
  <si>
    <t>2*6*(0,6+0,532)</t>
  </si>
  <si>
    <t>2*14,7*1+2*5*2,5+6*2,5*0,6</t>
  </si>
  <si>
    <t>"závěrečný práh pod záhozem:</t>
  </si>
  <si>
    <t>2*12,7*0,5+2*2*1+4*1*0,6+2*2*0,6</t>
  </si>
  <si>
    <t>37</t>
  </si>
  <si>
    <t>321352010</t>
  </si>
  <si>
    <t>Bednění konstrukcí vodních staveb rovinné - odstranění</t>
  </si>
  <si>
    <t>-1383040951</t>
  </si>
  <si>
    <t>38</t>
  </si>
  <si>
    <t>321366111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</si>
  <si>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</si>
  <si>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733457224</t>
  </si>
  <si>
    <t>výztuž D 12 mm</t>
  </si>
  <si>
    <t>490,42*0,888/1000</t>
  </si>
  <si>
    <t>Součet</t>
  </si>
  <si>
    <t>39</t>
  </si>
  <si>
    <t>321366112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</si>
  <si>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</si>
  <si>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-1866511801</t>
  </si>
  <si>
    <t>výztuž D 16 mm</t>
  </si>
  <si>
    <t>281,66*1,578/1000</t>
  </si>
  <si>
    <t>Vodorovné konstrukce</t>
  </si>
  <si>
    <t>40</t>
  </si>
  <si>
    <t>451313521</t>
  </si>
  <si>
    <t>Podkladní vrstva z betonu prostého vodostavebného pod dlažbu tl do 150 mm</t>
  </si>
  <si>
    <t>673316207</t>
  </si>
  <si>
    <t>Poznámka k položce:_x000d_
viz Půdorys - nový stav, Podélný a Příčný řez B-B´- nový stav a Technická zpráva</t>
  </si>
  <si>
    <t>2*6*(4,002+5,367)/2 + 2*(6+1,4)*0,6</t>
  </si>
  <si>
    <t>41</t>
  </si>
  <si>
    <t>451315114</t>
  </si>
  <si>
    <t>Podkladní nebo výplňová vrstva z betonu C 12/15 tl do 100 mm</t>
  </si>
  <si>
    <t>-1145213146</t>
  </si>
  <si>
    <t>Poznámka k položce:_x000d_
viz Půdorys - nový stav, Podélný a Příčné řezy - nový stav a Technická zpráva</t>
  </si>
  <si>
    <t>6*(6,4+6,94)/2</t>
  </si>
  <si>
    <t>"prodloužení zavazovacích křídel:</t>
  </si>
  <si>
    <t>2*2*3,36</t>
  </si>
  <si>
    <t>42</t>
  </si>
  <si>
    <t>451571111</t>
  </si>
  <si>
    <t>Lože pod dlažby ze štěrkopísku vrstva tl do 100 mm</t>
  </si>
  <si>
    <t>1541634124</t>
  </si>
  <si>
    <t>Poznámka k položce:_x000d_
viz Půdorys - nový stav, Podélný a Příčný řez B-B´ - nový stav, a Technická zpráva</t>
  </si>
  <si>
    <t>(3,362+4,472)/2*4,7/2+(4,7+0,5)*0,5</t>
  </si>
  <si>
    <t>(3,362+4,696)/2*9,5/2+(9,5+0,5)*0,5</t>
  </si>
  <si>
    <t>2*6*(3,762+5,031)/2 + 2*(6+1,4)*0,45</t>
  </si>
  <si>
    <t>43</t>
  </si>
  <si>
    <t>462512161</t>
  </si>
  <si>
    <t>Zához z lomového kamene záhozového hmotnost kamenů do 200 kg bez výplně</t>
  </si>
  <si>
    <t>1681894140</t>
  </si>
  <si>
    <t>Poznámka k položce:_x000d_
viz Půdorys - nový stav, Podélný a Příčný řez D-D´- nový stav a Technická zpráva</t>
  </si>
  <si>
    <t>7,5*3*0,4+2*3*2,236*(0,3+0,5)/2</t>
  </si>
  <si>
    <t>44</t>
  </si>
  <si>
    <t>462513161</t>
  </si>
  <si>
    <t>Zához z lomového kamene záhozového hmotnost kamenů nad 200 kg bez výplně</t>
  </si>
  <si>
    <t>1248120676</t>
  </si>
  <si>
    <t>Poznámka k položce:_x000d_
viz Půdorys - nový stav, Podélný a Příčný řez C-C´ a D-D´- nový stav a Technická zpráva</t>
  </si>
  <si>
    <t>"patky břeh. opevnění mezi prahy:</t>
  </si>
  <si>
    <t>2*6*(0,5+0,6)*0,5/2</t>
  </si>
  <si>
    <t>"záhozová tůň:</t>
  </si>
  <si>
    <t>3*2*(1+0,5)/2+3,5/3*(2*0,5+2*(1+0,5)/2+1,225) + 6,5*2*(2*(1,82+2,13)/2+3)*0,5 + 3*2*0,5 + 2*0,5*(3,5+2*(1,82+2,13)/2)/2</t>
  </si>
  <si>
    <t>45</t>
  </si>
  <si>
    <t>463211152</t>
  </si>
  <si>
    <t>Rovnanina objemu nad 3 m3 z lomového kamene záhozového hmotnosti do 200 kg s urovnáním líce</t>
  </si>
  <si>
    <t>1382497804</t>
  </si>
  <si>
    <t>Poznámka k položce:_x000d_
viz Půdorys - nový stav, Podélný a Příčný řez C-C´- nový stav a Technická zpráva</t>
  </si>
  <si>
    <t>"PB:</t>
  </si>
  <si>
    <t>6*2,236*(0,3+0,6)/2</t>
  </si>
  <si>
    <t>"LB:</t>
  </si>
  <si>
    <t>3*5,59*(0,3+0,6)/2+3*(5,59+2,236)/2*(0,3+0,6)/2-(1+2)/2*2,236*(0,3+0,4)/2</t>
  </si>
  <si>
    <t>"LB přítok:</t>
  </si>
  <si>
    <t>2,6*1*0,3+2*0,5*0,6*0,3+2*1,118*0,3+2*0,6*1,118*0,3</t>
  </si>
  <si>
    <t>46</t>
  </si>
  <si>
    <t>465513317</t>
  </si>
  <si>
    <t>Oprava dlažeb z lomového kamene na maltu s vyspárováním do 20 m2 tl 300 mm</t>
  </si>
  <si>
    <t>-1638377121</t>
  </si>
  <si>
    <t>Poznámka k položce:_x000d_
viz Půdorys - nový stav, Podélný řez - nový stav a Technická zpráva</t>
  </si>
  <si>
    <t>"vtokový objekt do náhonu:</t>
  </si>
  <si>
    <t>0,2*(5*5+2*5*1,9+2*5*0,6)</t>
  </si>
  <si>
    <t>"stávající dlažby na PB nadjezí:</t>
  </si>
  <si>
    <t>0,2*((3,842+5,143)/2*4,7/2+(18,5-4,7)*5,143 - (5+5+2*2*0,85)/2*0,85)</t>
  </si>
  <si>
    <t>"stávající dlažby na LB nadjezí:</t>
  </si>
  <si>
    <t>0,2*((3,842+5,367)/2*9,5/2+(18,5-9,5)*5,367)</t>
  </si>
  <si>
    <t>47</t>
  </si>
  <si>
    <t>465513327</t>
  </si>
  <si>
    <t>Dlažba z lomového kamene na cementovou maltu s vyspárováním tl 300 mm pro hydromeliorace</t>
  </si>
  <si>
    <t>1796690421</t>
  </si>
  <si>
    <t>(3,842+5,143)/2*4,7/2+0,6*(4,7+0,5)</t>
  </si>
  <si>
    <t>(3,842+5,367)/2*9,5/2+0,6*(9,5+0,5)</t>
  </si>
  <si>
    <t>2*6*(4,4822+6,0374)/2+2*(6+1,4)*0,6</t>
  </si>
  <si>
    <t>48</t>
  </si>
  <si>
    <t>564661111</t>
  </si>
  <si>
    <t>Podklad z kameniva hrubého drceného vel. 63-125 mm tl 200 mm</t>
  </si>
  <si>
    <t>174266002</t>
  </si>
  <si>
    <t>Poznámka k položce:_x000d_
viz Půdorys - nový stav, Podélný a Příčné řezy C-C´a D-D´- nový stav a Technická zpráva</t>
  </si>
  <si>
    <t>"pod záhozovou tůní a patkami ve dně:</t>
  </si>
  <si>
    <t>6*(3+2*2,13+2*0,6)</t>
  </si>
  <si>
    <t>"pod rovnaninou:</t>
  </si>
  <si>
    <t>6*2,236 + 3*5,59 + 3*(5,59+2,236)/2 - (1+2)/2*2,236</t>
  </si>
  <si>
    <t>"pod rovnaninou LB přítoku:</t>
  </si>
  <si>
    <t>2,6*1+2*1,118+2*0,6*1,118+2*0,5*0,6</t>
  </si>
  <si>
    <t>"pod kam. záhozem ve dně:</t>
  </si>
  <si>
    <t>3*7,5</t>
  </si>
  <si>
    <t>Ostatní konstrukce a práce, bourání</t>
  </si>
  <si>
    <t>49</t>
  </si>
  <si>
    <t>919716111</t>
  </si>
  <si>
    <t>Výztuž cementobetonového krytu ze svařovaných sítí KARI hmotnosti do 7,5 kg/m2</t>
  </si>
  <si>
    <t>-1177644539</t>
  </si>
  <si>
    <t>Poznámka k položce:_x000d_
zpevnění rohu PB křídla ve vývaru_x000d_
viz Detaily a Technická zpráva</t>
  </si>
  <si>
    <t xml:space="preserve">1,4*0,6*0,02664/6 </t>
  </si>
  <si>
    <t>50</t>
  </si>
  <si>
    <t>919726122</t>
  </si>
  <si>
    <t>Geotextilie pro ochranu, separaci a filtraci netkaná měrná hmotnost do 300 g/m2</t>
  </si>
  <si>
    <t>-424364236</t>
  </si>
  <si>
    <t>2*6*(3,762+5,031)/2 + 2*6*0,6</t>
  </si>
  <si>
    <t>51</t>
  </si>
  <si>
    <t>919726123</t>
  </si>
  <si>
    <t>Geotextilie pro ochranu, separaci a filtraci netkaná měrná hmotnost do 500 g/m2</t>
  </si>
  <si>
    <t>1152948764</t>
  </si>
  <si>
    <t>52</t>
  </si>
  <si>
    <t>931991111</t>
  </si>
  <si>
    <t>Zřízení těsnění dilatační spáry gumovým nebo PVC pásem ve dně</t>
  </si>
  <si>
    <t>m</t>
  </si>
  <si>
    <t>998963233</t>
  </si>
  <si>
    <t xml:space="preserve">Poznámka k položce:_x000d_
viz Půdorys - nový stav, Podélný řez - nový stav, Detaily  a Technická zpráva</t>
  </si>
  <si>
    <t>53</t>
  </si>
  <si>
    <t>931991112</t>
  </si>
  <si>
    <t>Zřízení těsnění dilatační spáry gumovým nebo PVC pásem ve stěně</t>
  </si>
  <si>
    <t>-345832755</t>
  </si>
  <si>
    <t xml:space="preserve">Poznámka k položce:_x000d_
viz Půdorys - nový stav, Příčný řez A-A´- nový stav, Detaily  a Technická zpráva</t>
  </si>
  <si>
    <t xml:space="preserve">2*3,6 </t>
  </si>
  <si>
    <t>54</t>
  </si>
  <si>
    <t>931994142</t>
  </si>
  <si>
    <t>Těsnění dilatační spáry betonové konstrukce polyuretanovým tmelem do pl 4,0 cm2</t>
  </si>
  <si>
    <t>749028206</t>
  </si>
  <si>
    <t xml:space="preserve">Poznámka k položce:_x000d_
vč. spárového výplňového profilu D 25 mm_x000d_
viz Půdorys - nový stav, Podélný a Příčný řez A-A´- nový stav, Detaily  a Technická zpráva_x000d_
</t>
  </si>
  <si>
    <t>2*(1+2*3,6346)+6,94</t>
  </si>
  <si>
    <t>55</t>
  </si>
  <si>
    <t>953312122</t>
  </si>
  <si>
    <t>Vložky do svislých dilatačních spár z extrudovaných polystyrénových desek tl 20 mm</t>
  </si>
  <si>
    <t>237796101</t>
  </si>
  <si>
    <t xml:space="preserve">Poznámka k položce:_x000d_
viz Půdorys - nový stav, Podélný a Příčný řez A-A´- nový stav, Detaily  a Technická zpráva_x000d_
</t>
  </si>
  <si>
    <t>2*3,6*(2+1)/2+6,94*0,5</t>
  </si>
  <si>
    <t>56</t>
  </si>
  <si>
    <t>961044111</t>
  </si>
  <si>
    <t>Bourání základů z betonu prostého</t>
  </si>
  <si>
    <t>-411580375</t>
  </si>
  <si>
    <t>Poznámka k položce:_x000d_
viz Půdorys - současný stav, Podélný a Příčný řez - současný stav, Závěrečné prahy a Technická zpráva</t>
  </si>
  <si>
    <t>6*7*0,2</t>
  </si>
  <si>
    <t>0,6*((14,7-7,5)*(1+2,8)/2+2*1,4*(1+1,7)/2+2*0,6*1,7)</t>
  </si>
  <si>
    <t>57</t>
  </si>
  <si>
    <t>985112112</t>
  </si>
  <si>
    <t>Odsekání degradovaného betonu stěn tl do 30 mm</t>
  </si>
  <si>
    <t>-130234267</t>
  </si>
  <si>
    <t xml:space="preserve">Poznámka k položce:_x000d_
viz Půdorys - současný stav, Podélný a Příčný  řez - současný stav a Technická zpráva</t>
  </si>
  <si>
    <t>"střední části křídel:</t>
  </si>
  <si>
    <t>2*0,95*3+2*1,85*3+2*1,9*3+2*(1,9-0,2)*3,85+(1,9-0,95)*1,45+(1,9-0,95)*1,55+0,95*0,3+0,95*0,4</t>
  </si>
  <si>
    <t>"PB snížená křídla:</t>
  </si>
  <si>
    <t>2*3*0,5+2*1,95*(0,5-0,2)+2*(1,95+0,35)*3/2</t>
  </si>
  <si>
    <t>"LB snížená křídla:</t>
  </si>
  <si>
    <t>2*3*0,5+2*2*(0,5-0,2)+2*(2+0,35)*3/2</t>
  </si>
  <si>
    <t>"spodní část jezu - stupeň-stavidla - opr. 20%:</t>
  </si>
  <si>
    <t>8,54*(0,55+0,5-0,18+0,4)*0,2</t>
  </si>
  <si>
    <t>58</t>
  </si>
  <si>
    <t>985131111</t>
  </si>
  <si>
    <t>Očištění ploch stěn, rubu kleneb a podlah tlakovou vodou</t>
  </si>
  <si>
    <t>1203686990</t>
  </si>
  <si>
    <t xml:space="preserve">Poznámka k položce:_x000d_
viz Půdorys - současný stav, Podélný a Příčný řez - současný stav, Půdorys - nový stav, Podélný řez - nový stav a Technická zpráva </t>
  </si>
  <si>
    <t>"plochy jezu po odsekání degradovaného betonu:</t>
  </si>
  <si>
    <t>44,805+11,07+11,25+2,169</t>
  </si>
  <si>
    <t>"schody:</t>
  </si>
  <si>
    <t>2*0,95*1,15+2*0,95*3</t>
  </si>
  <si>
    <t>"plochy pro napojení prodloužení křídel:</t>
  </si>
  <si>
    <t>2*(1,9+2,9)/2*3,6</t>
  </si>
  <si>
    <t>"dlažby nátokového objektu do náhonu:</t>
  </si>
  <si>
    <t>5*5+2*5*1,9+2*5*0,6</t>
  </si>
  <si>
    <t>"stávající dlažby PB:</t>
  </si>
  <si>
    <t>4,7/2*(3,842+5,143)/2 + (18,5-4,7)*5,143 - (5+5+2*2*0,85)/2*0,85</t>
  </si>
  <si>
    <t>"stávající dlažby LB:</t>
  </si>
  <si>
    <t>9,5/2*(3,842+5,367)/2 + (18,5-9,5)*5,367</t>
  </si>
  <si>
    <t>59</t>
  </si>
  <si>
    <t>985324211</t>
  </si>
  <si>
    <t>Ochranný akrylátový nátěr betonu dvojnásobný s impregnací (OS-B)</t>
  </si>
  <si>
    <t>1618692789</t>
  </si>
  <si>
    <t>Poznámka k položce:_x000d_
viz Půdorys - nový stav, Podélný a Příčný řez A-A´- nový stav a Technická zpráva</t>
  </si>
  <si>
    <t>"po reprofilaci sanační maltou:</t>
  </si>
  <si>
    <t>69,26</t>
  </si>
  <si>
    <t>"dobetonované části snížených křídel:</t>
  </si>
  <si>
    <t>2*0,45*3+4*0,45*0,5+2*0,4*3+4*0,4*0,5</t>
  </si>
  <si>
    <t>"schodiště:</t>
  </si>
  <si>
    <t>2*0,95*3+2*0,95*1,15</t>
  </si>
  <si>
    <t>"svrchní plochy nových částí křídel:</t>
  </si>
  <si>
    <t>2*1*3</t>
  </si>
  <si>
    <t>60</t>
  </si>
  <si>
    <t>R10</t>
  </si>
  <si>
    <t>Vyvrtání otvoru hl. 75 mm pro bet. trn D8 mm, osazení trnu dl. 100 mm vč. materiálu, zalití cepoxidovou chem. kotvou</t>
  </si>
  <si>
    <t>ks</t>
  </si>
  <si>
    <t>1352471758</t>
  </si>
  <si>
    <t>Poznámka k položce:_x000d_
viz Detaily a Technická zpráva</t>
  </si>
  <si>
    <t>1,4/0,2*3</t>
  </si>
  <si>
    <t>61</t>
  </si>
  <si>
    <t>R12</t>
  </si>
  <si>
    <t>Svařovaný spoj U-profilu č. 180</t>
  </si>
  <si>
    <t>-1505579619</t>
  </si>
  <si>
    <t xml:space="preserve">Poznámka k položce:_x000d_
viz Půdorys - nový stav, Podélný a Příčný řez A-A´- nový stav a Technická zpráva_x000d_
</t>
  </si>
  <si>
    <t>62</t>
  </si>
  <si>
    <t>13010824</t>
  </si>
  <si>
    <t>ocel profilová jakost S235JR (11 375) průřez U (UPN) 180</t>
  </si>
  <si>
    <t>-1863166784</t>
  </si>
  <si>
    <t>Poznámka k položce:_x000d_
Hmotnost: 22,00 kg/m</t>
  </si>
  <si>
    <t>(2*0,45+2*0,4)*22/1000</t>
  </si>
  <si>
    <t>63</t>
  </si>
  <si>
    <t>R13</t>
  </si>
  <si>
    <t>Vyvrtání otvoru hl. 0,25 m, D 60 mm, osazení stojin zábradlí a madel, zalití epoxidovou chem. kotvou</t>
  </si>
  <si>
    <t>1903562715</t>
  </si>
  <si>
    <t>985311115R</t>
  </si>
  <si>
    <t>Reprofilace betonu sanačními maltami na cementové bázi ručně stěn, tloušťky přes 40 do 50 mm</t>
  </si>
  <si>
    <t>-1262031782</t>
  </si>
  <si>
    <t>Poznámka k položce:_x000d_
malta s vyztužením polypropylenovými vlákny_x000d_
vč. nátěru adhezním můstkem (dle použité malty)_x000d_
viz pol. 985112112</t>
  </si>
  <si>
    <t>69,294-4*0,5*3</t>
  </si>
  <si>
    <t>997</t>
  </si>
  <si>
    <t>Přesun sutě</t>
  </si>
  <si>
    <t>65</t>
  </si>
  <si>
    <t>997013861</t>
  </si>
  <si>
    <t>Poplatek za uložení stavebního odpadu na recyklační skládce (skládkovné) z prostého betonu zatříděného do Katalogu odpadů pod kódem 17 01 01</t>
  </si>
  <si>
    <t>-980873973</t>
  </si>
  <si>
    <t>66</t>
  </si>
  <si>
    <t>997321511</t>
  </si>
  <si>
    <t>Vodorovná doprava suti a vybouraných hmot po suchu do 1 km</t>
  </si>
  <si>
    <t>-1949262008</t>
  </si>
  <si>
    <t>67</t>
  </si>
  <si>
    <t>997321519</t>
  </si>
  <si>
    <t>Příplatek ZKD 1km vodorovné dopravy suti a vybouraných hmot po suchu</t>
  </si>
  <si>
    <t>96956688</t>
  </si>
  <si>
    <t>21*44,771</t>
  </si>
  <si>
    <t>998</t>
  </si>
  <si>
    <t>Přesun hmot</t>
  </si>
  <si>
    <t>68</t>
  </si>
  <si>
    <t>998323011</t>
  </si>
  <si>
    <t>Přesun hmot pro jezy a stupně</t>
  </si>
  <si>
    <t>-1745616116</t>
  </si>
  <si>
    <t>PSV</t>
  </si>
  <si>
    <t>Práce a dodávky PSV</t>
  </si>
  <si>
    <t>767</t>
  </si>
  <si>
    <t>Konstrukce zámečnické</t>
  </si>
  <si>
    <t>69</t>
  </si>
  <si>
    <t>R17</t>
  </si>
  <si>
    <t xml:space="preserve">Zhotovení zábradlí se 3 příčkami, v. 1,1+0,25 m, dl. 2,9 m svařením z ocel. trubek </t>
  </si>
  <si>
    <t>-1695405738</t>
  </si>
  <si>
    <t>70</t>
  </si>
  <si>
    <t>R18</t>
  </si>
  <si>
    <t>Zhotovení madla v. 10+5 cm, dl. 3 m svařením z ocel. trubek</t>
  </si>
  <si>
    <t>-102162390</t>
  </si>
  <si>
    <t xml:space="preserve">Poznámka k položce:_x000d_
viz Půdorys - nový stav, Podélný a Příčný řez A-A´- nový stav  a Technická zpráva_x000d_
</t>
  </si>
  <si>
    <t>71</t>
  </si>
  <si>
    <t>14011022</t>
  </si>
  <si>
    <t>trubka ocelová bezešvá hladká jakost 11 353 44,5x4mm</t>
  </si>
  <si>
    <t>-1321917385</t>
  </si>
  <si>
    <t>Poznámka k položce:_x000d_
viz pol. R17 a R18</t>
  </si>
  <si>
    <t>"zábradlí:</t>
  </si>
  <si>
    <t>2*3*2,9+2*2*1,35</t>
  </si>
  <si>
    <t>"madla:</t>
  </si>
  <si>
    <t>2*3+2*2*0,15</t>
  </si>
  <si>
    <t>Práce a dodávky M</t>
  </si>
  <si>
    <t>25-M</t>
  </si>
  <si>
    <t>Povrchová úprava strojů a zařízení</t>
  </si>
  <si>
    <t>72</t>
  </si>
  <si>
    <t>R11</t>
  </si>
  <si>
    <t xml:space="preserve">Oprava protikorozních nátěrů všech stávajících ocelových částí jezu - očištění na St 2, 3-vrstvý polyuretanový nátěrový systém </t>
  </si>
  <si>
    <t>soubor</t>
  </si>
  <si>
    <t>-1467415780</t>
  </si>
  <si>
    <t xml:space="preserve">Poznámka k položce:_x000d_
vč. demontáže a zpětné montáže nášlapné plochy manipulační lávky, dle potřeby zřízení a odstranění lešení_x000d_
viz Půdorys - nový stav, Podélný a Příčný řez A-A´- nový stav a Technická zpráva_x000d_
</t>
  </si>
  <si>
    <t>73</t>
  </si>
  <si>
    <t>R16</t>
  </si>
  <si>
    <t>Protikorozní nátěr nových ocel. konstrukcí</t>
  </si>
  <si>
    <t>-1321853575</t>
  </si>
  <si>
    <t xml:space="preserve">Poznámka k položce:_x000d_
přivařené U-profily_x000d_
viz Půdorys - nový stav, Podélný a Příčný řez A-A´- nový stav a Technická zpráva_x000d_
</t>
  </si>
  <si>
    <t>74</t>
  </si>
  <si>
    <t>R22</t>
  </si>
  <si>
    <t>Žárový pozink nového zábradlí a madel</t>
  </si>
  <si>
    <t>-962426260</t>
  </si>
  <si>
    <t>OST</t>
  </si>
  <si>
    <t>Ostatní</t>
  </si>
  <si>
    <t>75</t>
  </si>
  <si>
    <t>R1</t>
  </si>
  <si>
    <t>Zařízení staveniště</t>
  </si>
  <si>
    <t>512</t>
  </si>
  <si>
    <t>619805637</t>
  </si>
  <si>
    <t>Poznámka k položce:_x000d_
veškeré náklady spojené s vybudováním, provozem a odstraněním zařízení staveniště</t>
  </si>
  <si>
    <t>76</t>
  </si>
  <si>
    <t>R14</t>
  </si>
  <si>
    <t>Odvoz a likvidace veškerých odpadů vzniklých v rámci stavby v souladu se zákonem č. 541/2020 Sb., o odpadech vč. poplatků</t>
  </si>
  <si>
    <t>-1033350633</t>
  </si>
  <si>
    <t xml:space="preserve">Poznámka k položce:_x000d_
vč. dřevní hmoty </t>
  </si>
  <si>
    <t>77</t>
  </si>
  <si>
    <t>R15</t>
  </si>
  <si>
    <t>Poplatek za skládku travního drnu</t>
  </si>
  <si>
    <t>-33132387</t>
  </si>
  <si>
    <t xml:space="preserve">Poznámka k položce:_x000d_
viz Situace stavby a Technická zpráva_x000d_
</t>
  </si>
  <si>
    <t>1200*0,1</t>
  </si>
  <si>
    <t>78</t>
  </si>
  <si>
    <t>R19</t>
  </si>
  <si>
    <t>Náhrada pro ZD za újmu na zemědělských pozemcích</t>
  </si>
  <si>
    <t>-219997591</t>
  </si>
  <si>
    <t>Poznámka k položce:_x000d_
viz Speciální situační výkres ZOV a Technická zpráva</t>
  </si>
  <si>
    <t>150*4</t>
  </si>
  <si>
    <t>79</t>
  </si>
  <si>
    <t>R2</t>
  </si>
  <si>
    <t xml:space="preserve">Utěsnění stavidel </t>
  </si>
  <si>
    <t>kpl</t>
  </si>
  <si>
    <t>1968252797</t>
  </si>
  <si>
    <t>Poznámka k položce:_x000d_
např. PVC folie + přitížení ve dně pytli s pískem</t>
  </si>
  <si>
    <t>80</t>
  </si>
  <si>
    <t>R20</t>
  </si>
  <si>
    <t>Demontáž a zpětné osazení tabulky "Nebezpečí utonutí"</t>
  </si>
  <si>
    <t>1883698344</t>
  </si>
  <si>
    <t>81</t>
  </si>
  <si>
    <t>R21</t>
  </si>
  <si>
    <t>Demontáž, likvidace a D+M nové tabulky "Zákaz vstupu"</t>
  </si>
  <si>
    <t>1855620597</t>
  </si>
  <si>
    <t>82</t>
  </si>
  <si>
    <t>R3</t>
  </si>
  <si>
    <t>Odlov a záchranný transfer ryb a vodních živočichů</t>
  </si>
  <si>
    <t>1121493679</t>
  </si>
  <si>
    <t>83</t>
  </si>
  <si>
    <t>R4</t>
  </si>
  <si>
    <t>Zpevnění příjezdu - sejmutí ornice,násyp makadamu,příp.zpevnění bet. panely š. 4 m, dl. min. 20 m</t>
  </si>
  <si>
    <t>-170318001</t>
  </si>
  <si>
    <t>84</t>
  </si>
  <si>
    <t>R5</t>
  </si>
  <si>
    <t>Zpevnění sjezdu - násyp makadamu + zpevnění bet. panely</t>
  </si>
  <si>
    <t>-302337671</t>
  </si>
  <si>
    <t>85</t>
  </si>
  <si>
    <t>R6</t>
  </si>
  <si>
    <t>Průběžné čištění komunikací</t>
  </si>
  <si>
    <t>-1962902652</t>
  </si>
  <si>
    <t>86</t>
  </si>
  <si>
    <t>R7</t>
  </si>
  <si>
    <t>Uvedení zatravněných příjezdových ploch do původního stavu - urovnání+ a osetí vyjetých kolejí</t>
  </si>
  <si>
    <t>-578529710</t>
  </si>
  <si>
    <t xml:space="preserve">Poznámka k položce:_x000d_
viz Speciální situační výkres ZOV a Technická zpráva_x000d_
</t>
  </si>
  <si>
    <t>225*4</t>
  </si>
  <si>
    <t>87</t>
  </si>
  <si>
    <t>R8</t>
  </si>
  <si>
    <t>Uvedení dotčených komunikací do původního stavu, např. oprava výtluků</t>
  </si>
  <si>
    <t>20365933</t>
  </si>
  <si>
    <t>88</t>
  </si>
  <si>
    <t>R9</t>
  </si>
  <si>
    <t>Demontáž a likvidace stávající vodočetné latě v souladu se zákonem o odpadech a D+M nové vodočetné latě</t>
  </si>
  <si>
    <t>-1059840204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</si>
</sst>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21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26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27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31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31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31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31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213120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Jez Radkov - rekonstrukce zavázání jezu, opevnění v podjezí včetně LB za ukončovacím prahem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Radkov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24</v>
      </c>
      <c r="AJ87" s="40"/>
      <c r="AK87" s="40"/>
      <c r="AL87" s="40"/>
      <c r="AM87" s="79" t="str">
        <f>IF(AN8= "","",AN8)</f>
        <v>25. 8. 2016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28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34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32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37.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'213120 - Jez Radkov - rek...'!J28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'213120 - Jez Radkov - rek...'!P124</f>
        <v>0</v>
      </c>
      <c r="AV95" s="127">
        <f>'213120 - Jez Radkov - rek...'!J31</f>
        <v>0</v>
      </c>
      <c r="AW95" s="127">
        <f>'213120 - Jez Radkov - rek...'!J32</f>
        <v>0</v>
      </c>
      <c r="AX95" s="127">
        <f>'213120 - Jez Radkov - rek...'!J33</f>
        <v>0</v>
      </c>
      <c r="AY95" s="127">
        <f>'213120 - Jez Radkov - rek...'!J34</f>
        <v>0</v>
      </c>
      <c r="AZ95" s="127">
        <f>'213120 - Jez Radkov - rek...'!F31</f>
        <v>0</v>
      </c>
      <c r="BA95" s="127">
        <f>'213120 - Jez Radkov - rek...'!F32</f>
        <v>0</v>
      </c>
      <c r="BB95" s="127">
        <f>'213120 - Jez Radkov - rek...'!F33</f>
        <v>0</v>
      </c>
      <c r="BC95" s="127">
        <f>'213120 - Jez Radkov - rek...'!F34</f>
        <v>0</v>
      </c>
      <c r="BD95" s="129">
        <f>'213120 - Jez Radkov - rek...'!F35</f>
        <v>0</v>
      </c>
      <c r="BE95" s="7"/>
      <c r="BT95" s="130" t="s">
        <v>21</v>
      </c>
      <c r="BU95" s="130" t="s">
        <v>83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lp8Y8/dyxkITdN4nbBDyKfgP8N0zHHLKUzPf55GWcj6XcklMhxGzqB6jusuuKHOJiBDvLtZhpZieF2pqL9Yk6Q==" hashValue="JUM3I9T9pGNxmqj4XYmUbjocQT9S1p110TmSt6U+vYE0sm7BaSXvne43JvhLwKKy0zEanx92+gl+f9eZ2iwUh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13120 - Jez Radkov - re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84</v>
      </c>
    </row>
    <row r="4" s="1" customFormat="1" ht="24.96" customHeight="1">
      <c r="B4" s="20"/>
      <c r="D4" s="133" t="s">
        <v>85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19</v>
      </c>
      <c r="E9" s="38"/>
      <c r="F9" s="137" t="s">
        <v>1</v>
      </c>
      <c r="G9" s="38"/>
      <c r="H9" s="38"/>
      <c r="I9" s="135" t="s">
        <v>20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22</v>
      </c>
      <c r="E10" s="38"/>
      <c r="F10" s="137" t="s">
        <v>23</v>
      </c>
      <c r="G10" s="38"/>
      <c r="H10" s="38"/>
      <c r="I10" s="135" t="s">
        <v>24</v>
      </c>
      <c r="J10" s="138" t="str">
        <f>'Rekapitulace stavby'!AN8</f>
        <v>25. 8. 2016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28</v>
      </c>
      <c r="E12" s="38"/>
      <c r="F12" s="38"/>
      <c r="G12" s="38"/>
      <c r="H12" s="38"/>
      <c r="I12" s="135" t="s">
        <v>29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31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32</v>
      </c>
      <c r="E15" s="38"/>
      <c r="F15" s="38"/>
      <c r="G15" s="38"/>
      <c r="H15" s="38"/>
      <c r="I15" s="135" t="s">
        <v>29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31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34</v>
      </c>
      <c r="E18" s="38"/>
      <c r="F18" s="38"/>
      <c r="G18" s="38"/>
      <c r="H18" s="38"/>
      <c r="I18" s="135" t="s">
        <v>29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31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36</v>
      </c>
      <c r="E21" s="38"/>
      <c r="F21" s="38"/>
      <c r="G21" s="38"/>
      <c r="H21" s="38"/>
      <c r="I21" s="135" t="s">
        <v>29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31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37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ROUND(J124,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ROUND((SUM(BE124:BE468)),  2)</f>
        <v>0</v>
      </c>
      <c r="G31" s="38"/>
      <c r="H31" s="38"/>
      <c r="I31" s="149">
        <v>0.20999999999999999</v>
      </c>
      <c r="J31" s="148">
        <f>ROUND(((SUM(BE124:BE468))*I31),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ROUND((SUM(BF124:BF468)),  2)</f>
        <v>0</v>
      </c>
      <c r="G32" s="38"/>
      <c r="H32" s="38"/>
      <c r="I32" s="149">
        <v>0.14999999999999999</v>
      </c>
      <c r="J32" s="148">
        <f>ROUND(((SUM(BF124:BF468))*I32),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ROUND((SUM(BG124:BG468)),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ROUND((SUM(BH124:BH468)),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ROUND((SUM(BI124:BI468)),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Jez Radkov - rekonstrukce zavázání jezu, opevnění v podjezí včetně LB za ukončovacím prahem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22</v>
      </c>
      <c r="D87" s="40"/>
      <c r="E87" s="40"/>
      <c r="F87" s="27" t="str">
        <f>F10</f>
        <v>Radkov</v>
      </c>
      <c r="G87" s="40"/>
      <c r="H87" s="40"/>
      <c r="I87" s="32" t="s">
        <v>24</v>
      </c>
      <c r="J87" s="79" t="str">
        <f>IF(J10="","",J10)</f>
        <v>25. 8. 2016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28</v>
      </c>
      <c r="D89" s="40"/>
      <c r="E89" s="40"/>
      <c r="F89" s="27" t="str">
        <f>E13</f>
        <v xml:space="preserve"> </v>
      </c>
      <c r="G89" s="40"/>
      <c r="H89" s="40"/>
      <c r="I89" s="32" t="s">
        <v>34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32</v>
      </c>
      <c r="D90" s="40"/>
      <c r="E90" s="40"/>
      <c r="F90" s="27" t="str">
        <f>IF(E16="","",E16)</f>
        <v>Vyplň údaj</v>
      </c>
      <c r="G90" s="40"/>
      <c r="H90" s="40"/>
      <c r="I90" s="32" t="s">
        <v>36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87</v>
      </c>
      <c r="D92" s="169"/>
      <c r="E92" s="169"/>
      <c r="F92" s="169"/>
      <c r="G92" s="169"/>
      <c r="H92" s="169"/>
      <c r="I92" s="169"/>
      <c r="J92" s="170" t="s">
        <v>88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89</v>
      </c>
      <c r="D94" s="40"/>
      <c r="E94" s="40"/>
      <c r="F94" s="40"/>
      <c r="G94" s="40"/>
      <c r="H94" s="40"/>
      <c r="I94" s="40"/>
      <c r="J94" s="110">
        <f>J124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90</v>
      </c>
    </row>
    <row r="95" s="9" customFormat="1" ht="24.96" customHeight="1">
      <c r="A95" s="9"/>
      <c r="B95" s="172"/>
      <c r="C95" s="173"/>
      <c r="D95" s="174" t="s">
        <v>91</v>
      </c>
      <c r="E95" s="175"/>
      <c r="F95" s="175"/>
      <c r="G95" s="175"/>
      <c r="H95" s="175"/>
      <c r="I95" s="175"/>
      <c r="J95" s="176">
        <f>J125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92</v>
      </c>
      <c r="E96" s="181"/>
      <c r="F96" s="181"/>
      <c r="G96" s="181"/>
      <c r="H96" s="181"/>
      <c r="I96" s="181"/>
      <c r="J96" s="182">
        <f>J126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93</v>
      </c>
      <c r="E97" s="181"/>
      <c r="F97" s="181"/>
      <c r="G97" s="181"/>
      <c r="H97" s="181"/>
      <c r="I97" s="181"/>
      <c r="J97" s="182">
        <f>J242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J278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95</v>
      </c>
      <c r="E99" s="181"/>
      <c r="F99" s="181"/>
      <c r="G99" s="181"/>
      <c r="H99" s="181"/>
      <c r="I99" s="181"/>
      <c r="J99" s="182">
        <f>J338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J417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97</v>
      </c>
      <c r="E101" s="181"/>
      <c r="F101" s="181"/>
      <c r="G101" s="181"/>
      <c r="H101" s="181"/>
      <c r="I101" s="181"/>
      <c r="J101" s="182">
        <f>J423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98</v>
      </c>
      <c r="E102" s="175"/>
      <c r="F102" s="175"/>
      <c r="G102" s="175"/>
      <c r="H102" s="175"/>
      <c r="I102" s="175"/>
      <c r="J102" s="176">
        <f>J425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8"/>
      <c r="C103" s="179"/>
      <c r="D103" s="180" t="s">
        <v>99</v>
      </c>
      <c r="E103" s="181"/>
      <c r="F103" s="181"/>
      <c r="G103" s="181"/>
      <c r="H103" s="181"/>
      <c r="I103" s="181"/>
      <c r="J103" s="182">
        <f>J426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100</v>
      </c>
      <c r="E104" s="175"/>
      <c r="F104" s="175"/>
      <c r="G104" s="175"/>
      <c r="H104" s="175"/>
      <c r="I104" s="175"/>
      <c r="J104" s="176">
        <f>J437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101</v>
      </c>
      <c r="E105" s="181"/>
      <c r="F105" s="181"/>
      <c r="G105" s="181"/>
      <c r="H105" s="181"/>
      <c r="I105" s="181"/>
      <c r="J105" s="182">
        <f>J438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2"/>
      <c r="C106" s="173"/>
      <c r="D106" s="174" t="s">
        <v>102</v>
      </c>
      <c r="E106" s="175"/>
      <c r="F106" s="175"/>
      <c r="G106" s="175"/>
      <c r="H106" s="175"/>
      <c r="I106" s="175"/>
      <c r="J106" s="176">
        <f>J445</f>
        <v>0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E7</f>
        <v>Jez Radkov - rekonstrukce zavázání jezu, opevnění v podjezí včetně LB za ukončovacím prahem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22</v>
      </c>
      <c r="D118" s="40"/>
      <c r="E118" s="40"/>
      <c r="F118" s="27" t="str">
        <f>F10</f>
        <v>Radkov</v>
      </c>
      <c r="G118" s="40"/>
      <c r="H118" s="40"/>
      <c r="I118" s="32" t="s">
        <v>24</v>
      </c>
      <c r="J118" s="79" t="str">
        <f>IF(J10="","",J10)</f>
        <v>25. 8. 2016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E13</f>
        <v xml:space="preserve"> </v>
      </c>
      <c r="G120" s="40"/>
      <c r="H120" s="40"/>
      <c r="I120" s="32" t="s">
        <v>34</v>
      </c>
      <c r="J120" s="36" t="str">
        <f>E19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32</v>
      </c>
      <c r="D121" s="40"/>
      <c r="E121" s="40"/>
      <c r="F121" s="27" t="str">
        <f>IF(E16="","",E16)</f>
        <v>Vyplň údaj</v>
      </c>
      <c r="G121" s="40"/>
      <c r="H121" s="40"/>
      <c r="I121" s="32" t="s">
        <v>36</v>
      </c>
      <c r="J121" s="36" t="str">
        <f>E22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84"/>
      <c r="B123" s="185"/>
      <c r="C123" s="186" t="s">
        <v>104</v>
      </c>
      <c r="D123" s="187" t="s">
        <v>63</v>
      </c>
      <c r="E123" s="187" t="s">
        <v>59</v>
      </c>
      <c r="F123" s="187" t="s">
        <v>60</v>
      </c>
      <c r="G123" s="187" t="s">
        <v>105</v>
      </c>
      <c r="H123" s="187" t="s">
        <v>106</v>
      </c>
      <c r="I123" s="187" t="s">
        <v>107</v>
      </c>
      <c r="J123" s="188" t="s">
        <v>88</v>
      </c>
      <c r="K123" s="189" t="s">
        <v>108</v>
      </c>
      <c r="L123" s="190"/>
      <c r="M123" s="100" t="s">
        <v>1</v>
      </c>
      <c r="N123" s="101" t="s">
        <v>42</v>
      </c>
      <c r="O123" s="101" t="s">
        <v>109</v>
      </c>
      <c r="P123" s="101" t="s">
        <v>110</v>
      </c>
      <c r="Q123" s="101" t="s">
        <v>111</v>
      </c>
      <c r="R123" s="101" t="s">
        <v>112</v>
      </c>
      <c r="S123" s="101" t="s">
        <v>113</v>
      </c>
      <c r="T123" s="102" t="s">
        <v>114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8"/>
      <c r="B124" s="39"/>
      <c r="C124" s="107" t="s">
        <v>115</v>
      </c>
      <c r="D124" s="40"/>
      <c r="E124" s="40"/>
      <c r="F124" s="40"/>
      <c r="G124" s="40"/>
      <c r="H124" s="40"/>
      <c r="I124" s="40"/>
      <c r="J124" s="191">
        <f>BK124</f>
        <v>0</v>
      </c>
      <c r="K124" s="40"/>
      <c r="L124" s="44"/>
      <c r="M124" s="103"/>
      <c r="N124" s="192"/>
      <c r="O124" s="104"/>
      <c r="P124" s="193">
        <f>P125+P425+P437+P445</f>
        <v>0</v>
      </c>
      <c r="Q124" s="104"/>
      <c r="R124" s="193">
        <f>R125+R425+R437+R445</f>
        <v>419.03844912389854</v>
      </c>
      <c r="S124" s="104"/>
      <c r="T124" s="194">
        <f>T125+T425+T437+T445</f>
        <v>146.84608399999999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90</v>
      </c>
      <c r="BK124" s="195">
        <f>BK125+BK425+BK437+BK445</f>
        <v>0</v>
      </c>
    </row>
    <row r="125" s="12" customFormat="1" ht="25.92" customHeight="1">
      <c r="A125" s="12"/>
      <c r="B125" s="196"/>
      <c r="C125" s="197"/>
      <c r="D125" s="198" t="s">
        <v>77</v>
      </c>
      <c r="E125" s="199" t="s">
        <v>116</v>
      </c>
      <c r="F125" s="199" t="s">
        <v>117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P126+P242+P278+P338+P417+P423</f>
        <v>0</v>
      </c>
      <c r="Q125" s="204"/>
      <c r="R125" s="205">
        <f>R126+R242+R278+R338+R417+R423</f>
        <v>418.92084912389856</v>
      </c>
      <c r="S125" s="204"/>
      <c r="T125" s="206">
        <f>T126+T242+T278+T338+T417+T423</f>
        <v>146.84608399999999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21</v>
      </c>
      <c r="AT125" s="208" t="s">
        <v>77</v>
      </c>
      <c r="AU125" s="208" t="s">
        <v>78</v>
      </c>
      <c r="AY125" s="207" t="s">
        <v>118</v>
      </c>
      <c r="BK125" s="209">
        <f>BK126+BK242+BK278+BK338+BK417+BK423</f>
        <v>0</v>
      </c>
    </row>
    <row r="126" s="12" customFormat="1" ht="22.8" customHeight="1">
      <c r="A126" s="12"/>
      <c r="B126" s="196"/>
      <c r="C126" s="197"/>
      <c r="D126" s="198" t="s">
        <v>77</v>
      </c>
      <c r="E126" s="210" t="s">
        <v>21</v>
      </c>
      <c r="F126" s="210" t="s">
        <v>119</v>
      </c>
      <c r="G126" s="197"/>
      <c r="H126" s="197"/>
      <c r="I126" s="200"/>
      <c r="J126" s="211">
        <f>BK126</f>
        <v>0</v>
      </c>
      <c r="K126" s="197"/>
      <c r="L126" s="202"/>
      <c r="M126" s="203"/>
      <c r="N126" s="204"/>
      <c r="O126" s="204"/>
      <c r="P126" s="205">
        <f>SUM(P127:P241)</f>
        <v>0</v>
      </c>
      <c r="Q126" s="204"/>
      <c r="R126" s="205">
        <f>SUM(R127:R241)</f>
        <v>0.041655570000000003</v>
      </c>
      <c r="S126" s="204"/>
      <c r="T126" s="206">
        <f>SUM(T127:T241)</f>
        <v>102.07267999999999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21</v>
      </c>
      <c r="AT126" s="208" t="s">
        <v>77</v>
      </c>
      <c r="AU126" s="208" t="s">
        <v>21</v>
      </c>
      <c r="AY126" s="207" t="s">
        <v>118</v>
      </c>
      <c r="BK126" s="209">
        <f>SUM(BK127:BK241)</f>
        <v>0</v>
      </c>
    </row>
    <row r="127" s="2" customFormat="1" ht="24.15" customHeight="1">
      <c r="A127" s="38"/>
      <c r="B127" s="39"/>
      <c r="C127" s="212" t="s">
        <v>21</v>
      </c>
      <c r="D127" s="212" t="s">
        <v>120</v>
      </c>
      <c r="E127" s="213" t="s">
        <v>121</v>
      </c>
      <c r="F127" s="214" t="s">
        <v>122</v>
      </c>
      <c r="G127" s="215" t="s">
        <v>123</v>
      </c>
      <c r="H127" s="216">
        <v>1200</v>
      </c>
      <c r="I127" s="217"/>
      <c r="J127" s="218">
        <f>ROUND(I127*H127,2)</f>
        <v>0</v>
      </c>
      <c r="K127" s="219"/>
      <c r="L127" s="44"/>
      <c r="M127" s="220" t="s">
        <v>1</v>
      </c>
      <c r="N127" s="221" t="s">
        <v>43</v>
      </c>
      <c r="O127" s="91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124</v>
      </c>
      <c r="AT127" s="224" t="s">
        <v>120</v>
      </c>
      <c r="AU127" s="224" t="s">
        <v>84</v>
      </c>
      <c r="AY127" s="17" t="s">
        <v>118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21</v>
      </c>
      <c r="BK127" s="225">
        <f>ROUND(I127*H127,2)</f>
        <v>0</v>
      </c>
      <c r="BL127" s="17" t="s">
        <v>124</v>
      </c>
      <c r="BM127" s="224" t="s">
        <v>125</v>
      </c>
    </row>
    <row r="128" s="2" customFormat="1">
      <c r="A128" s="38"/>
      <c r="B128" s="39"/>
      <c r="C128" s="40"/>
      <c r="D128" s="226" t="s">
        <v>126</v>
      </c>
      <c r="E128" s="40"/>
      <c r="F128" s="227" t="s">
        <v>127</v>
      </c>
      <c r="G128" s="40"/>
      <c r="H128" s="40"/>
      <c r="I128" s="228"/>
      <c r="J128" s="40"/>
      <c r="K128" s="40"/>
      <c r="L128" s="44"/>
      <c r="M128" s="229"/>
      <c r="N128" s="230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126</v>
      </c>
      <c r="AU128" s="17" t="s">
        <v>84</v>
      </c>
    </row>
    <row r="129" s="2" customFormat="1" ht="33" customHeight="1">
      <c r="A129" s="38"/>
      <c r="B129" s="39"/>
      <c r="C129" s="212" t="s">
        <v>84</v>
      </c>
      <c r="D129" s="212" t="s">
        <v>120</v>
      </c>
      <c r="E129" s="213" t="s">
        <v>128</v>
      </c>
      <c r="F129" s="214" t="s">
        <v>129</v>
      </c>
      <c r="G129" s="215" t="s">
        <v>130</v>
      </c>
      <c r="H129" s="216">
        <v>1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43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124</v>
      </c>
      <c r="AT129" s="224" t="s">
        <v>120</v>
      </c>
      <c r="AU129" s="224" t="s">
        <v>84</v>
      </c>
      <c r="AY129" s="17" t="s">
        <v>118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21</v>
      </c>
      <c r="BK129" s="225">
        <f>ROUND(I129*H129,2)</f>
        <v>0</v>
      </c>
      <c r="BL129" s="17" t="s">
        <v>124</v>
      </c>
      <c r="BM129" s="224" t="s">
        <v>131</v>
      </c>
    </row>
    <row r="130" s="2" customFormat="1" ht="33" customHeight="1">
      <c r="A130" s="38"/>
      <c r="B130" s="39"/>
      <c r="C130" s="212" t="s">
        <v>132</v>
      </c>
      <c r="D130" s="212" t="s">
        <v>120</v>
      </c>
      <c r="E130" s="213" t="s">
        <v>133</v>
      </c>
      <c r="F130" s="214" t="s">
        <v>134</v>
      </c>
      <c r="G130" s="215" t="s">
        <v>130</v>
      </c>
      <c r="H130" s="216">
        <v>1</v>
      </c>
      <c r="I130" s="217"/>
      <c r="J130" s="218">
        <f>ROUND(I130*H130,2)</f>
        <v>0</v>
      </c>
      <c r="K130" s="219"/>
      <c r="L130" s="44"/>
      <c r="M130" s="220" t="s">
        <v>1</v>
      </c>
      <c r="N130" s="221" t="s">
        <v>43</v>
      </c>
      <c r="O130" s="91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124</v>
      </c>
      <c r="AT130" s="224" t="s">
        <v>120</v>
      </c>
      <c r="AU130" s="224" t="s">
        <v>84</v>
      </c>
      <c r="AY130" s="17" t="s">
        <v>118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21</v>
      </c>
      <c r="BK130" s="225">
        <f>ROUND(I130*H130,2)</f>
        <v>0</v>
      </c>
      <c r="BL130" s="17" t="s">
        <v>124</v>
      </c>
      <c r="BM130" s="224" t="s">
        <v>135</v>
      </c>
    </row>
    <row r="131" s="2" customFormat="1" ht="24.15" customHeight="1">
      <c r="A131" s="38"/>
      <c r="B131" s="39"/>
      <c r="C131" s="212" t="s">
        <v>124</v>
      </c>
      <c r="D131" s="212" t="s">
        <v>120</v>
      </c>
      <c r="E131" s="213" t="s">
        <v>136</v>
      </c>
      <c r="F131" s="214" t="s">
        <v>137</v>
      </c>
      <c r="G131" s="215" t="s">
        <v>138</v>
      </c>
      <c r="H131" s="216">
        <v>39.810000000000002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43</v>
      </c>
      <c r="O131" s="91"/>
      <c r="P131" s="222">
        <f>O131*H131</f>
        <v>0</v>
      </c>
      <c r="Q131" s="222">
        <v>0</v>
      </c>
      <c r="R131" s="222">
        <f>Q131*H131</f>
        <v>0</v>
      </c>
      <c r="S131" s="222">
        <v>1.8999999999999999</v>
      </c>
      <c r="T131" s="223">
        <f>S131*H131</f>
        <v>75.638999999999996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124</v>
      </c>
      <c r="AT131" s="224" t="s">
        <v>120</v>
      </c>
      <c r="AU131" s="224" t="s">
        <v>84</v>
      </c>
      <c r="AY131" s="17" t="s">
        <v>118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21</v>
      </c>
      <c r="BK131" s="225">
        <f>ROUND(I131*H131,2)</f>
        <v>0</v>
      </c>
      <c r="BL131" s="17" t="s">
        <v>124</v>
      </c>
      <c r="BM131" s="224" t="s">
        <v>139</v>
      </c>
    </row>
    <row r="132" s="2" customFormat="1">
      <c r="A132" s="38"/>
      <c r="B132" s="39"/>
      <c r="C132" s="40"/>
      <c r="D132" s="226" t="s">
        <v>126</v>
      </c>
      <c r="E132" s="40"/>
      <c r="F132" s="227" t="s">
        <v>140</v>
      </c>
      <c r="G132" s="40"/>
      <c r="H132" s="40"/>
      <c r="I132" s="228"/>
      <c r="J132" s="40"/>
      <c r="K132" s="40"/>
      <c r="L132" s="44"/>
      <c r="M132" s="229"/>
      <c r="N132" s="23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126</v>
      </c>
      <c r="AU132" s="17" t="s">
        <v>84</v>
      </c>
    </row>
    <row r="133" s="13" customFormat="1">
      <c r="A133" s="13"/>
      <c r="B133" s="231"/>
      <c r="C133" s="232"/>
      <c r="D133" s="226" t="s">
        <v>141</v>
      </c>
      <c r="E133" s="233" t="s">
        <v>1</v>
      </c>
      <c r="F133" s="234" t="s">
        <v>142</v>
      </c>
      <c r="G133" s="232"/>
      <c r="H133" s="233" t="s">
        <v>1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141</v>
      </c>
      <c r="AU133" s="240" t="s">
        <v>84</v>
      </c>
      <c r="AV133" s="13" t="s">
        <v>21</v>
      </c>
      <c r="AW133" s="13" t="s">
        <v>35</v>
      </c>
      <c r="AX133" s="13" t="s">
        <v>78</v>
      </c>
      <c r="AY133" s="240" t="s">
        <v>118</v>
      </c>
    </row>
    <row r="134" s="14" customFormat="1">
      <c r="A134" s="14"/>
      <c r="B134" s="241"/>
      <c r="C134" s="242"/>
      <c r="D134" s="226" t="s">
        <v>141</v>
      </c>
      <c r="E134" s="243" t="s">
        <v>1</v>
      </c>
      <c r="F134" s="244" t="s">
        <v>143</v>
      </c>
      <c r="G134" s="242"/>
      <c r="H134" s="245">
        <v>4.4720000000000004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141</v>
      </c>
      <c r="AU134" s="251" t="s">
        <v>84</v>
      </c>
      <c r="AV134" s="14" t="s">
        <v>84</v>
      </c>
      <c r="AW134" s="14" t="s">
        <v>35</v>
      </c>
      <c r="AX134" s="14" t="s">
        <v>78</v>
      </c>
      <c r="AY134" s="251" t="s">
        <v>118</v>
      </c>
    </row>
    <row r="135" s="13" customFormat="1">
      <c r="A135" s="13"/>
      <c r="B135" s="231"/>
      <c r="C135" s="232"/>
      <c r="D135" s="226" t="s">
        <v>141</v>
      </c>
      <c r="E135" s="233" t="s">
        <v>1</v>
      </c>
      <c r="F135" s="234" t="s">
        <v>144</v>
      </c>
      <c r="G135" s="232"/>
      <c r="H135" s="233" t="s">
        <v>1</v>
      </c>
      <c r="I135" s="235"/>
      <c r="J135" s="232"/>
      <c r="K135" s="232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141</v>
      </c>
      <c r="AU135" s="240" t="s">
        <v>84</v>
      </c>
      <c r="AV135" s="13" t="s">
        <v>21</v>
      </c>
      <c r="AW135" s="13" t="s">
        <v>35</v>
      </c>
      <c r="AX135" s="13" t="s">
        <v>78</v>
      </c>
      <c r="AY135" s="240" t="s">
        <v>118</v>
      </c>
    </row>
    <row r="136" s="14" customFormat="1">
      <c r="A136" s="14"/>
      <c r="B136" s="241"/>
      <c r="C136" s="242"/>
      <c r="D136" s="226" t="s">
        <v>141</v>
      </c>
      <c r="E136" s="243" t="s">
        <v>1</v>
      </c>
      <c r="F136" s="244" t="s">
        <v>145</v>
      </c>
      <c r="G136" s="242"/>
      <c r="H136" s="245">
        <v>5.5339999999999998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141</v>
      </c>
      <c r="AU136" s="251" t="s">
        <v>84</v>
      </c>
      <c r="AV136" s="14" t="s">
        <v>84</v>
      </c>
      <c r="AW136" s="14" t="s">
        <v>35</v>
      </c>
      <c r="AX136" s="14" t="s">
        <v>78</v>
      </c>
      <c r="AY136" s="251" t="s">
        <v>118</v>
      </c>
    </row>
    <row r="137" s="13" customFormat="1">
      <c r="A137" s="13"/>
      <c r="B137" s="231"/>
      <c r="C137" s="232"/>
      <c r="D137" s="226" t="s">
        <v>141</v>
      </c>
      <c r="E137" s="233" t="s">
        <v>1</v>
      </c>
      <c r="F137" s="234" t="s">
        <v>146</v>
      </c>
      <c r="G137" s="232"/>
      <c r="H137" s="233" t="s">
        <v>1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141</v>
      </c>
      <c r="AU137" s="240" t="s">
        <v>84</v>
      </c>
      <c r="AV137" s="13" t="s">
        <v>21</v>
      </c>
      <c r="AW137" s="13" t="s">
        <v>35</v>
      </c>
      <c r="AX137" s="13" t="s">
        <v>78</v>
      </c>
      <c r="AY137" s="240" t="s">
        <v>118</v>
      </c>
    </row>
    <row r="138" s="14" customFormat="1">
      <c r="A138" s="14"/>
      <c r="B138" s="241"/>
      <c r="C138" s="242"/>
      <c r="D138" s="226" t="s">
        <v>141</v>
      </c>
      <c r="E138" s="243" t="s">
        <v>1</v>
      </c>
      <c r="F138" s="244" t="s">
        <v>147</v>
      </c>
      <c r="G138" s="242"/>
      <c r="H138" s="245">
        <v>9.7599999999999998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141</v>
      </c>
      <c r="AU138" s="251" t="s">
        <v>84</v>
      </c>
      <c r="AV138" s="14" t="s">
        <v>84</v>
      </c>
      <c r="AW138" s="14" t="s">
        <v>35</v>
      </c>
      <c r="AX138" s="14" t="s">
        <v>78</v>
      </c>
      <c r="AY138" s="251" t="s">
        <v>118</v>
      </c>
    </row>
    <row r="139" s="13" customFormat="1">
      <c r="A139" s="13"/>
      <c r="B139" s="231"/>
      <c r="C139" s="232"/>
      <c r="D139" s="226" t="s">
        <v>141</v>
      </c>
      <c r="E139" s="233" t="s">
        <v>1</v>
      </c>
      <c r="F139" s="234" t="s">
        <v>148</v>
      </c>
      <c r="G139" s="232"/>
      <c r="H139" s="233" t="s">
        <v>1</v>
      </c>
      <c r="I139" s="235"/>
      <c r="J139" s="232"/>
      <c r="K139" s="232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141</v>
      </c>
      <c r="AU139" s="240" t="s">
        <v>84</v>
      </c>
      <c r="AV139" s="13" t="s">
        <v>21</v>
      </c>
      <c r="AW139" s="13" t="s">
        <v>35</v>
      </c>
      <c r="AX139" s="13" t="s">
        <v>78</v>
      </c>
      <c r="AY139" s="240" t="s">
        <v>118</v>
      </c>
    </row>
    <row r="140" s="14" customFormat="1">
      <c r="A140" s="14"/>
      <c r="B140" s="241"/>
      <c r="C140" s="242"/>
      <c r="D140" s="226" t="s">
        <v>141</v>
      </c>
      <c r="E140" s="243" t="s">
        <v>1</v>
      </c>
      <c r="F140" s="244" t="s">
        <v>149</v>
      </c>
      <c r="G140" s="242"/>
      <c r="H140" s="245">
        <v>10.263999999999999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141</v>
      </c>
      <c r="AU140" s="251" t="s">
        <v>84</v>
      </c>
      <c r="AV140" s="14" t="s">
        <v>84</v>
      </c>
      <c r="AW140" s="14" t="s">
        <v>35</v>
      </c>
      <c r="AX140" s="14" t="s">
        <v>78</v>
      </c>
      <c r="AY140" s="251" t="s">
        <v>118</v>
      </c>
    </row>
    <row r="141" s="13" customFormat="1">
      <c r="A141" s="13"/>
      <c r="B141" s="231"/>
      <c r="C141" s="232"/>
      <c r="D141" s="226" t="s">
        <v>141</v>
      </c>
      <c r="E141" s="233" t="s">
        <v>1</v>
      </c>
      <c r="F141" s="234" t="s">
        <v>150</v>
      </c>
      <c r="G141" s="232"/>
      <c r="H141" s="233" t="s">
        <v>1</v>
      </c>
      <c r="I141" s="235"/>
      <c r="J141" s="232"/>
      <c r="K141" s="232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141</v>
      </c>
      <c r="AU141" s="240" t="s">
        <v>84</v>
      </c>
      <c r="AV141" s="13" t="s">
        <v>21</v>
      </c>
      <c r="AW141" s="13" t="s">
        <v>35</v>
      </c>
      <c r="AX141" s="13" t="s">
        <v>78</v>
      </c>
      <c r="AY141" s="240" t="s">
        <v>118</v>
      </c>
    </row>
    <row r="142" s="14" customFormat="1">
      <c r="A142" s="14"/>
      <c r="B142" s="241"/>
      <c r="C142" s="242"/>
      <c r="D142" s="226" t="s">
        <v>141</v>
      </c>
      <c r="E142" s="243" t="s">
        <v>1</v>
      </c>
      <c r="F142" s="244" t="s">
        <v>151</v>
      </c>
      <c r="G142" s="242"/>
      <c r="H142" s="245">
        <v>9.7799999999999994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141</v>
      </c>
      <c r="AU142" s="251" t="s">
        <v>84</v>
      </c>
      <c r="AV142" s="14" t="s">
        <v>84</v>
      </c>
      <c r="AW142" s="14" t="s">
        <v>35</v>
      </c>
      <c r="AX142" s="14" t="s">
        <v>78</v>
      </c>
      <c r="AY142" s="251" t="s">
        <v>118</v>
      </c>
    </row>
    <row r="143" s="2" customFormat="1" ht="16.5" customHeight="1">
      <c r="A143" s="38"/>
      <c r="B143" s="39"/>
      <c r="C143" s="212" t="s">
        <v>152</v>
      </c>
      <c r="D143" s="212" t="s">
        <v>120</v>
      </c>
      <c r="E143" s="213" t="s">
        <v>153</v>
      </c>
      <c r="F143" s="214" t="s">
        <v>154</v>
      </c>
      <c r="G143" s="215" t="s">
        <v>138</v>
      </c>
      <c r="H143" s="216">
        <v>14.523999999999999</v>
      </c>
      <c r="I143" s="217"/>
      <c r="J143" s="218">
        <f>ROUND(I143*H143,2)</f>
        <v>0</v>
      </c>
      <c r="K143" s="219"/>
      <c r="L143" s="44"/>
      <c r="M143" s="220" t="s">
        <v>1</v>
      </c>
      <c r="N143" s="221" t="s">
        <v>43</v>
      </c>
      <c r="O143" s="91"/>
      <c r="P143" s="222">
        <f>O143*H143</f>
        <v>0</v>
      </c>
      <c r="Q143" s="222">
        <v>0</v>
      </c>
      <c r="R143" s="222">
        <f>Q143*H143</f>
        <v>0</v>
      </c>
      <c r="S143" s="222">
        <v>1.8200000000000001</v>
      </c>
      <c r="T143" s="223">
        <f>S143*H143</f>
        <v>26.433679999999999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4" t="s">
        <v>124</v>
      </c>
      <c r="AT143" s="224" t="s">
        <v>120</v>
      </c>
      <c r="AU143" s="224" t="s">
        <v>84</v>
      </c>
      <c r="AY143" s="17" t="s">
        <v>118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21</v>
      </c>
      <c r="BK143" s="225">
        <f>ROUND(I143*H143,2)</f>
        <v>0</v>
      </c>
      <c r="BL143" s="17" t="s">
        <v>124</v>
      </c>
      <c r="BM143" s="224" t="s">
        <v>155</v>
      </c>
    </row>
    <row r="144" s="2" customFormat="1">
      <c r="A144" s="38"/>
      <c r="B144" s="39"/>
      <c r="C144" s="40"/>
      <c r="D144" s="226" t="s">
        <v>126</v>
      </c>
      <c r="E144" s="40"/>
      <c r="F144" s="227" t="s">
        <v>140</v>
      </c>
      <c r="G144" s="40"/>
      <c r="H144" s="40"/>
      <c r="I144" s="228"/>
      <c r="J144" s="40"/>
      <c r="K144" s="40"/>
      <c r="L144" s="44"/>
      <c r="M144" s="229"/>
      <c r="N144" s="230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126</v>
      </c>
      <c r="AU144" s="17" t="s">
        <v>84</v>
      </c>
    </row>
    <row r="145" s="13" customFormat="1">
      <c r="A145" s="13"/>
      <c r="B145" s="231"/>
      <c r="C145" s="232"/>
      <c r="D145" s="226" t="s">
        <v>141</v>
      </c>
      <c r="E145" s="233" t="s">
        <v>1</v>
      </c>
      <c r="F145" s="234" t="s">
        <v>144</v>
      </c>
      <c r="G145" s="232"/>
      <c r="H145" s="233" t="s">
        <v>1</v>
      </c>
      <c r="I145" s="235"/>
      <c r="J145" s="232"/>
      <c r="K145" s="232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141</v>
      </c>
      <c r="AU145" s="240" t="s">
        <v>84</v>
      </c>
      <c r="AV145" s="13" t="s">
        <v>21</v>
      </c>
      <c r="AW145" s="13" t="s">
        <v>35</v>
      </c>
      <c r="AX145" s="13" t="s">
        <v>78</v>
      </c>
      <c r="AY145" s="240" t="s">
        <v>118</v>
      </c>
    </row>
    <row r="146" s="14" customFormat="1">
      <c r="A146" s="14"/>
      <c r="B146" s="241"/>
      <c r="C146" s="242"/>
      <c r="D146" s="226" t="s">
        <v>141</v>
      </c>
      <c r="E146" s="243" t="s">
        <v>1</v>
      </c>
      <c r="F146" s="244" t="s">
        <v>156</v>
      </c>
      <c r="G146" s="242"/>
      <c r="H146" s="245">
        <v>5.0990000000000002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141</v>
      </c>
      <c r="AU146" s="251" t="s">
        <v>84</v>
      </c>
      <c r="AV146" s="14" t="s">
        <v>84</v>
      </c>
      <c r="AW146" s="14" t="s">
        <v>35</v>
      </c>
      <c r="AX146" s="14" t="s">
        <v>78</v>
      </c>
      <c r="AY146" s="251" t="s">
        <v>118</v>
      </c>
    </row>
    <row r="147" s="13" customFormat="1">
      <c r="A147" s="13"/>
      <c r="B147" s="231"/>
      <c r="C147" s="232"/>
      <c r="D147" s="226" t="s">
        <v>141</v>
      </c>
      <c r="E147" s="233" t="s">
        <v>1</v>
      </c>
      <c r="F147" s="234" t="s">
        <v>157</v>
      </c>
      <c r="G147" s="232"/>
      <c r="H147" s="233" t="s">
        <v>1</v>
      </c>
      <c r="I147" s="235"/>
      <c r="J147" s="232"/>
      <c r="K147" s="232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141</v>
      </c>
      <c r="AU147" s="240" t="s">
        <v>84</v>
      </c>
      <c r="AV147" s="13" t="s">
        <v>21</v>
      </c>
      <c r="AW147" s="13" t="s">
        <v>35</v>
      </c>
      <c r="AX147" s="13" t="s">
        <v>78</v>
      </c>
      <c r="AY147" s="240" t="s">
        <v>118</v>
      </c>
    </row>
    <row r="148" s="14" customFormat="1">
      <c r="A148" s="14"/>
      <c r="B148" s="241"/>
      <c r="C148" s="242"/>
      <c r="D148" s="226" t="s">
        <v>141</v>
      </c>
      <c r="E148" s="243" t="s">
        <v>1</v>
      </c>
      <c r="F148" s="244" t="s">
        <v>158</v>
      </c>
      <c r="G148" s="242"/>
      <c r="H148" s="245">
        <v>9.4250000000000007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141</v>
      </c>
      <c r="AU148" s="251" t="s">
        <v>84</v>
      </c>
      <c r="AV148" s="14" t="s">
        <v>84</v>
      </c>
      <c r="AW148" s="14" t="s">
        <v>35</v>
      </c>
      <c r="AX148" s="14" t="s">
        <v>78</v>
      </c>
      <c r="AY148" s="251" t="s">
        <v>118</v>
      </c>
    </row>
    <row r="149" s="2" customFormat="1" ht="24.15" customHeight="1">
      <c r="A149" s="38"/>
      <c r="B149" s="39"/>
      <c r="C149" s="212" t="s">
        <v>159</v>
      </c>
      <c r="D149" s="212" t="s">
        <v>120</v>
      </c>
      <c r="E149" s="213" t="s">
        <v>160</v>
      </c>
      <c r="F149" s="214" t="s">
        <v>161</v>
      </c>
      <c r="G149" s="215" t="s">
        <v>138</v>
      </c>
      <c r="H149" s="216">
        <v>39.810000000000002</v>
      </c>
      <c r="I149" s="217"/>
      <c r="J149" s="218">
        <f>ROUND(I149*H149,2)</f>
        <v>0</v>
      </c>
      <c r="K149" s="219"/>
      <c r="L149" s="44"/>
      <c r="M149" s="220" t="s">
        <v>1</v>
      </c>
      <c r="N149" s="221" t="s">
        <v>43</v>
      </c>
      <c r="O149" s="91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4" t="s">
        <v>124</v>
      </c>
      <c r="AT149" s="224" t="s">
        <v>120</v>
      </c>
      <c r="AU149" s="224" t="s">
        <v>84</v>
      </c>
      <c r="AY149" s="17" t="s">
        <v>118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21</v>
      </c>
      <c r="BK149" s="225">
        <f>ROUND(I149*H149,2)</f>
        <v>0</v>
      </c>
      <c r="BL149" s="17" t="s">
        <v>124</v>
      </c>
      <c r="BM149" s="224" t="s">
        <v>162</v>
      </c>
    </row>
    <row r="150" s="2" customFormat="1" ht="24.15" customHeight="1">
      <c r="A150" s="38"/>
      <c r="B150" s="39"/>
      <c r="C150" s="212" t="s">
        <v>163</v>
      </c>
      <c r="D150" s="212" t="s">
        <v>120</v>
      </c>
      <c r="E150" s="213" t="s">
        <v>164</v>
      </c>
      <c r="F150" s="214" t="s">
        <v>165</v>
      </c>
      <c r="G150" s="215" t="s">
        <v>166</v>
      </c>
      <c r="H150" s="216">
        <v>80</v>
      </c>
      <c r="I150" s="217"/>
      <c r="J150" s="218">
        <f>ROUND(I150*H150,2)</f>
        <v>0</v>
      </c>
      <c r="K150" s="219"/>
      <c r="L150" s="44"/>
      <c r="M150" s="220" t="s">
        <v>1</v>
      </c>
      <c r="N150" s="221" t="s">
        <v>43</v>
      </c>
      <c r="O150" s="91"/>
      <c r="P150" s="222">
        <f>O150*H150</f>
        <v>0</v>
      </c>
      <c r="Q150" s="222">
        <v>3.2634E-05</v>
      </c>
      <c r="R150" s="222">
        <f>Q150*H150</f>
        <v>0.00261072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124</v>
      </c>
      <c r="AT150" s="224" t="s">
        <v>120</v>
      </c>
      <c r="AU150" s="224" t="s">
        <v>84</v>
      </c>
      <c r="AY150" s="17" t="s">
        <v>118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21</v>
      </c>
      <c r="BK150" s="225">
        <f>ROUND(I150*H150,2)</f>
        <v>0</v>
      </c>
      <c r="BL150" s="17" t="s">
        <v>124</v>
      </c>
      <c r="BM150" s="224" t="s">
        <v>167</v>
      </c>
    </row>
    <row r="151" s="2" customFormat="1" ht="24.15" customHeight="1">
      <c r="A151" s="38"/>
      <c r="B151" s="39"/>
      <c r="C151" s="212" t="s">
        <v>168</v>
      </c>
      <c r="D151" s="212" t="s">
        <v>120</v>
      </c>
      <c r="E151" s="213" t="s">
        <v>169</v>
      </c>
      <c r="F151" s="214" t="s">
        <v>170</v>
      </c>
      <c r="G151" s="215" t="s">
        <v>166</v>
      </c>
      <c r="H151" s="216">
        <v>120</v>
      </c>
      <c r="I151" s="217"/>
      <c r="J151" s="218">
        <f>ROUND(I151*H151,2)</f>
        <v>0</v>
      </c>
      <c r="K151" s="219"/>
      <c r="L151" s="44"/>
      <c r="M151" s="220" t="s">
        <v>1</v>
      </c>
      <c r="N151" s="221" t="s">
        <v>43</v>
      </c>
      <c r="O151" s="91"/>
      <c r="P151" s="222">
        <f>O151*H151</f>
        <v>0</v>
      </c>
      <c r="Q151" s="222">
        <v>9.9592499999999999E-05</v>
      </c>
      <c r="R151" s="222">
        <f>Q151*H151</f>
        <v>0.011951099999999999</v>
      </c>
      <c r="S151" s="222">
        <v>0</v>
      </c>
      <c r="T151" s="22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4" t="s">
        <v>124</v>
      </c>
      <c r="AT151" s="224" t="s">
        <v>120</v>
      </c>
      <c r="AU151" s="224" t="s">
        <v>84</v>
      </c>
      <c r="AY151" s="17" t="s">
        <v>118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21</v>
      </c>
      <c r="BK151" s="225">
        <f>ROUND(I151*H151,2)</f>
        <v>0</v>
      </c>
      <c r="BL151" s="17" t="s">
        <v>124</v>
      </c>
      <c r="BM151" s="224" t="s">
        <v>171</v>
      </c>
    </row>
    <row r="152" s="2" customFormat="1" ht="24.15" customHeight="1">
      <c r="A152" s="38"/>
      <c r="B152" s="39"/>
      <c r="C152" s="212" t="s">
        <v>172</v>
      </c>
      <c r="D152" s="212" t="s">
        <v>120</v>
      </c>
      <c r="E152" s="213" t="s">
        <v>173</v>
      </c>
      <c r="F152" s="214" t="s">
        <v>174</v>
      </c>
      <c r="G152" s="215" t="s">
        <v>175</v>
      </c>
      <c r="H152" s="216">
        <v>10</v>
      </c>
      <c r="I152" s="217"/>
      <c r="J152" s="218">
        <f>ROUND(I152*H152,2)</f>
        <v>0</v>
      </c>
      <c r="K152" s="219"/>
      <c r="L152" s="44"/>
      <c r="M152" s="220" t="s">
        <v>1</v>
      </c>
      <c r="N152" s="221" t="s">
        <v>43</v>
      </c>
      <c r="O152" s="91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124</v>
      </c>
      <c r="AT152" s="224" t="s">
        <v>120</v>
      </c>
      <c r="AU152" s="224" t="s">
        <v>84</v>
      </c>
      <c r="AY152" s="17" t="s">
        <v>118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21</v>
      </c>
      <c r="BK152" s="225">
        <f>ROUND(I152*H152,2)</f>
        <v>0</v>
      </c>
      <c r="BL152" s="17" t="s">
        <v>124</v>
      </c>
      <c r="BM152" s="224" t="s">
        <v>176</v>
      </c>
    </row>
    <row r="153" s="2" customFormat="1" ht="24.15" customHeight="1">
      <c r="A153" s="38"/>
      <c r="B153" s="39"/>
      <c r="C153" s="212" t="s">
        <v>26</v>
      </c>
      <c r="D153" s="212" t="s">
        <v>120</v>
      </c>
      <c r="E153" s="213" t="s">
        <v>177</v>
      </c>
      <c r="F153" s="214" t="s">
        <v>178</v>
      </c>
      <c r="G153" s="215" t="s">
        <v>175</v>
      </c>
      <c r="H153" s="216">
        <v>15</v>
      </c>
      <c r="I153" s="217"/>
      <c r="J153" s="218">
        <f>ROUND(I153*H153,2)</f>
        <v>0</v>
      </c>
      <c r="K153" s="219"/>
      <c r="L153" s="44"/>
      <c r="M153" s="220" t="s">
        <v>1</v>
      </c>
      <c r="N153" s="221" t="s">
        <v>43</v>
      </c>
      <c r="O153" s="91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124</v>
      </c>
      <c r="AT153" s="224" t="s">
        <v>120</v>
      </c>
      <c r="AU153" s="224" t="s">
        <v>84</v>
      </c>
      <c r="AY153" s="17" t="s">
        <v>118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21</v>
      </c>
      <c r="BK153" s="225">
        <f>ROUND(I153*H153,2)</f>
        <v>0</v>
      </c>
      <c r="BL153" s="17" t="s">
        <v>124</v>
      </c>
      <c r="BM153" s="224" t="s">
        <v>179</v>
      </c>
    </row>
    <row r="154" s="2" customFormat="1" ht="24.15" customHeight="1">
      <c r="A154" s="38"/>
      <c r="B154" s="39"/>
      <c r="C154" s="212" t="s">
        <v>180</v>
      </c>
      <c r="D154" s="212" t="s">
        <v>120</v>
      </c>
      <c r="E154" s="213" t="s">
        <v>181</v>
      </c>
      <c r="F154" s="214" t="s">
        <v>182</v>
      </c>
      <c r="G154" s="215" t="s">
        <v>138</v>
      </c>
      <c r="H154" s="216">
        <v>360</v>
      </c>
      <c r="I154" s="217"/>
      <c r="J154" s="218">
        <f>ROUND(I154*H154,2)</f>
        <v>0</v>
      </c>
      <c r="K154" s="219"/>
      <c r="L154" s="44"/>
      <c r="M154" s="220" t="s">
        <v>1</v>
      </c>
      <c r="N154" s="221" t="s">
        <v>43</v>
      </c>
      <c r="O154" s="91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124</v>
      </c>
      <c r="AT154" s="224" t="s">
        <v>120</v>
      </c>
      <c r="AU154" s="224" t="s">
        <v>84</v>
      </c>
      <c r="AY154" s="17" t="s">
        <v>118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21</v>
      </c>
      <c r="BK154" s="225">
        <f>ROUND(I154*H154,2)</f>
        <v>0</v>
      </c>
      <c r="BL154" s="17" t="s">
        <v>124</v>
      </c>
      <c r="BM154" s="224" t="s">
        <v>183</v>
      </c>
    </row>
    <row r="155" s="14" customFormat="1">
      <c r="A155" s="14"/>
      <c r="B155" s="241"/>
      <c r="C155" s="242"/>
      <c r="D155" s="226" t="s">
        <v>141</v>
      </c>
      <c r="E155" s="243" t="s">
        <v>1</v>
      </c>
      <c r="F155" s="244" t="s">
        <v>184</v>
      </c>
      <c r="G155" s="242"/>
      <c r="H155" s="245">
        <v>360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141</v>
      </c>
      <c r="AU155" s="251" t="s">
        <v>84</v>
      </c>
      <c r="AV155" s="14" t="s">
        <v>84</v>
      </c>
      <c r="AW155" s="14" t="s">
        <v>35</v>
      </c>
      <c r="AX155" s="14" t="s">
        <v>21</v>
      </c>
      <c r="AY155" s="251" t="s">
        <v>118</v>
      </c>
    </row>
    <row r="156" s="2" customFormat="1" ht="33" customHeight="1">
      <c r="A156" s="38"/>
      <c r="B156" s="39"/>
      <c r="C156" s="212" t="s">
        <v>185</v>
      </c>
      <c r="D156" s="212" t="s">
        <v>120</v>
      </c>
      <c r="E156" s="213" t="s">
        <v>186</v>
      </c>
      <c r="F156" s="214" t="s">
        <v>187</v>
      </c>
      <c r="G156" s="215" t="s">
        <v>138</v>
      </c>
      <c r="H156" s="216">
        <v>41.447000000000003</v>
      </c>
      <c r="I156" s="217"/>
      <c r="J156" s="218">
        <f>ROUND(I156*H156,2)</f>
        <v>0</v>
      </c>
      <c r="K156" s="219"/>
      <c r="L156" s="44"/>
      <c r="M156" s="220" t="s">
        <v>1</v>
      </c>
      <c r="N156" s="221" t="s">
        <v>43</v>
      </c>
      <c r="O156" s="91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4" t="s">
        <v>124</v>
      </c>
      <c r="AT156" s="224" t="s">
        <v>120</v>
      </c>
      <c r="AU156" s="224" t="s">
        <v>84</v>
      </c>
      <c r="AY156" s="17" t="s">
        <v>118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21</v>
      </c>
      <c r="BK156" s="225">
        <f>ROUND(I156*H156,2)</f>
        <v>0</v>
      </c>
      <c r="BL156" s="17" t="s">
        <v>124</v>
      </c>
      <c r="BM156" s="224" t="s">
        <v>188</v>
      </c>
    </row>
    <row r="157" s="2" customFormat="1">
      <c r="A157" s="38"/>
      <c r="B157" s="39"/>
      <c r="C157" s="40"/>
      <c r="D157" s="226" t="s">
        <v>126</v>
      </c>
      <c r="E157" s="40"/>
      <c r="F157" s="227" t="s">
        <v>189</v>
      </c>
      <c r="G157" s="40"/>
      <c r="H157" s="40"/>
      <c r="I157" s="228"/>
      <c r="J157" s="40"/>
      <c r="K157" s="40"/>
      <c r="L157" s="44"/>
      <c r="M157" s="229"/>
      <c r="N157" s="230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126</v>
      </c>
      <c r="AU157" s="17" t="s">
        <v>84</v>
      </c>
    </row>
    <row r="158" s="2" customFormat="1" ht="33" customHeight="1">
      <c r="A158" s="38"/>
      <c r="B158" s="39"/>
      <c r="C158" s="212" t="s">
        <v>190</v>
      </c>
      <c r="D158" s="212" t="s">
        <v>120</v>
      </c>
      <c r="E158" s="213" t="s">
        <v>191</v>
      </c>
      <c r="F158" s="214" t="s">
        <v>192</v>
      </c>
      <c r="G158" s="215" t="s">
        <v>138</v>
      </c>
      <c r="H158" s="216">
        <v>258.399</v>
      </c>
      <c r="I158" s="217"/>
      <c r="J158" s="218">
        <f>ROUND(I158*H158,2)</f>
        <v>0</v>
      </c>
      <c r="K158" s="219"/>
      <c r="L158" s="44"/>
      <c r="M158" s="220" t="s">
        <v>1</v>
      </c>
      <c r="N158" s="221" t="s">
        <v>43</v>
      </c>
      <c r="O158" s="91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124</v>
      </c>
      <c r="AT158" s="224" t="s">
        <v>120</v>
      </c>
      <c r="AU158" s="224" t="s">
        <v>84</v>
      </c>
      <c r="AY158" s="17" t="s">
        <v>118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21</v>
      </c>
      <c r="BK158" s="225">
        <f>ROUND(I158*H158,2)</f>
        <v>0</v>
      </c>
      <c r="BL158" s="17" t="s">
        <v>124</v>
      </c>
      <c r="BM158" s="224" t="s">
        <v>193</v>
      </c>
    </row>
    <row r="159" s="13" customFormat="1">
      <c r="A159" s="13"/>
      <c r="B159" s="231"/>
      <c r="C159" s="232"/>
      <c r="D159" s="226" t="s">
        <v>141</v>
      </c>
      <c r="E159" s="233" t="s">
        <v>1</v>
      </c>
      <c r="F159" s="234" t="s">
        <v>194</v>
      </c>
      <c r="G159" s="232"/>
      <c r="H159" s="233" t="s">
        <v>1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141</v>
      </c>
      <c r="AU159" s="240" t="s">
        <v>84</v>
      </c>
      <c r="AV159" s="13" t="s">
        <v>21</v>
      </c>
      <c r="AW159" s="13" t="s">
        <v>35</v>
      </c>
      <c r="AX159" s="13" t="s">
        <v>78</v>
      </c>
      <c r="AY159" s="240" t="s">
        <v>118</v>
      </c>
    </row>
    <row r="160" s="14" customFormat="1">
      <c r="A160" s="14"/>
      <c r="B160" s="241"/>
      <c r="C160" s="242"/>
      <c r="D160" s="226" t="s">
        <v>141</v>
      </c>
      <c r="E160" s="243" t="s">
        <v>1</v>
      </c>
      <c r="F160" s="244" t="s">
        <v>195</v>
      </c>
      <c r="G160" s="242"/>
      <c r="H160" s="245">
        <v>24.012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141</v>
      </c>
      <c r="AU160" s="251" t="s">
        <v>84</v>
      </c>
      <c r="AV160" s="14" t="s">
        <v>84</v>
      </c>
      <c r="AW160" s="14" t="s">
        <v>35</v>
      </c>
      <c r="AX160" s="14" t="s">
        <v>78</v>
      </c>
      <c r="AY160" s="251" t="s">
        <v>118</v>
      </c>
    </row>
    <row r="161" s="13" customFormat="1">
      <c r="A161" s="13"/>
      <c r="B161" s="231"/>
      <c r="C161" s="232"/>
      <c r="D161" s="226" t="s">
        <v>141</v>
      </c>
      <c r="E161" s="233" t="s">
        <v>1</v>
      </c>
      <c r="F161" s="234" t="s">
        <v>196</v>
      </c>
      <c r="G161" s="232"/>
      <c r="H161" s="233" t="s">
        <v>1</v>
      </c>
      <c r="I161" s="235"/>
      <c r="J161" s="232"/>
      <c r="K161" s="232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141</v>
      </c>
      <c r="AU161" s="240" t="s">
        <v>84</v>
      </c>
      <c r="AV161" s="13" t="s">
        <v>21</v>
      </c>
      <c r="AW161" s="13" t="s">
        <v>35</v>
      </c>
      <c r="AX161" s="13" t="s">
        <v>78</v>
      </c>
      <c r="AY161" s="240" t="s">
        <v>118</v>
      </c>
    </row>
    <row r="162" s="14" customFormat="1">
      <c r="A162" s="14"/>
      <c r="B162" s="241"/>
      <c r="C162" s="242"/>
      <c r="D162" s="226" t="s">
        <v>141</v>
      </c>
      <c r="E162" s="243" t="s">
        <v>1</v>
      </c>
      <c r="F162" s="244" t="s">
        <v>197</v>
      </c>
      <c r="G162" s="242"/>
      <c r="H162" s="245">
        <v>1.5600000000000001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141</v>
      </c>
      <c r="AU162" s="251" t="s">
        <v>84</v>
      </c>
      <c r="AV162" s="14" t="s">
        <v>84</v>
      </c>
      <c r="AW162" s="14" t="s">
        <v>35</v>
      </c>
      <c r="AX162" s="14" t="s">
        <v>78</v>
      </c>
      <c r="AY162" s="251" t="s">
        <v>118</v>
      </c>
    </row>
    <row r="163" s="13" customFormat="1">
      <c r="A163" s="13"/>
      <c r="B163" s="231"/>
      <c r="C163" s="232"/>
      <c r="D163" s="226" t="s">
        <v>141</v>
      </c>
      <c r="E163" s="233" t="s">
        <v>1</v>
      </c>
      <c r="F163" s="234" t="s">
        <v>198</v>
      </c>
      <c r="G163" s="232"/>
      <c r="H163" s="233" t="s">
        <v>1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141</v>
      </c>
      <c r="AU163" s="240" t="s">
        <v>84</v>
      </c>
      <c r="AV163" s="13" t="s">
        <v>21</v>
      </c>
      <c r="AW163" s="13" t="s">
        <v>35</v>
      </c>
      <c r="AX163" s="13" t="s">
        <v>78</v>
      </c>
      <c r="AY163" s="240" t="s">
        <v>118</v>
      </c>
    </row>
    <row r="164" s="14" customFormat="1">
      <c r="A164" s="14"/>
      <c r="B164" s="241"/>
      <c r="C164" s="242"/>
      <c r="D164" s="226" t="s">
        <v>141</v>
      </c>
      <c r="E164" s="243" t="s">
        <v>1</v>
      </c>
      <c r="F164" s="244" t="s">
        <v>199</v>
      </c>
      <c r="G164" s="242"/>
      <c r="H164" s="245">
        <v>8.9100000000000001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141</v>
      </c>
      <c r="AU164" s="251" t="s">
        <v>84</v>
      </c>
      <c r="AV164" s="14" t="s">
        <v>84</v>
      </c>
      <c r="AW164" s="14" t="s">
        <v>35</v>
      </c>
      <c r="AX164" s="14" t="s">
        <v>78</v>
      </c>
      <c r="AY164" s="251" t="s">
        <v>118</v>
      </c>
    </row>
    <row r="165" s="13" customFormat="1">
      <c r="A165" s="13"/>
      <c r="B165" s="231"/>
      <c r="C165" s="232"/>
      <c r="D165" s="226" t="s">
        <v>141</v>
      </c>
      <c r="E165" s="233" t="s">
        <v>1</v>
      </c>
      <c r="F165" s="234" t="s">
        <v>200</v>
      </c>
      <c r="G165" s="232"/>
      <c r="H165" s="233" t="s">
        <v>1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141</v>
      </c>
      <c r="AU165" s="240" t="s">
        <v>84</v>
      </c>
      <c r="AV165" s="13" t="s">
        <v>21</v>
      </c>
      <c r="AW165" s="13" t="s">
        <v>35</v>
      </c>
      <c r="AX165" s="13" t="s">
        <v>78</v>
      </c>
      <c r="AY165" s="240" t="s">
        <v>118</v>
      </c>
    </row>
    <row r="166" s="14" customFormat="1">
      <c r="A166" s="14"/>
      <c r="B166" s="241"/>
      <c r="C166" s="242"/>
      <c r="D166" s="226" t="s">
        <v>141</v>
      </c>
      <c r="E166" s="243" t="s">
        <v>1</v>
      </c>
      <c r="F166" s="244" t="s">
        <v>201</v>
      </c>
      <c r="G166" s="242"/>
      <c r="H166" s="245">
        <v>27.936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141</v>
      </c>
      <c r="AU166" s="251" t="s">
        <v>84</v>
      </c>
      <c r="AV166" s="14" t="s">
        <v>84</v>
      </c>
      <c r="AW166" s="14" t="s">
        <v>35</v>
      </c>
      <c r="AX166" s="14" t="s">
        <v>78</v>
      </c>
      <c r="AY166" s="251" t="s">
        <v>118</v>
      </c>
    </row>
    <row r="167" s="14" customFormat="1">
      <c r="A167" s="14"/>
      <c r="B167" s="241"/>
      <c r="C167" s="242"/>
      <c r="D167" s="226" t="s">
        <v>141</v>
      </c>
      <c r="E167" s="243" t="s">
        <v>1</v>
      </c>
      <c r="F167" s="244" t="s">
        <v>202</v>
      </c>
      <c r="G167" s="242"/>
      <c r="H167" s="245">
        <v>13.057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141</v>
      </c>
      <c r="AU167" s="251" t="s">
        <v>84</v>
      </c>
      <c r="AV167" s="14" t="s">
        <v>84</v>
      </c>
      <c r="AW167" s="14" t="s">
        <v>35</v>
      </c>
      <c r="AX167" s="14" t="s">
        <v>78</v>
      </c>
      <c r="AY167" s="251" t="s">
        <v>118</v>
      </c>
    </row>
    <row r="168" s="13" customFormat="1">
      <c r="A168" s="13"/>
      <c r="B168" s="231"/>
      <c r="C168" s="232"/>
      <c r="D168" s="226" t="s">
        <v>141</v>
      </c>
      <c r="E168" s="233" t="s">
        <v>1</v>
      </c>
      <c r="F168" s="234" t="s">
        <v>203</v>
      </c>
      <c r="G168" s="232"/>
      <c r="H168" s="233" t="s">
        <v>1</v>
      </c>
      <c r="I168" s="235"/>
      <c r="J168" s="232"/>
      <c r="K168" s="232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141</v>
      </c>
      <c r="AU168" s="240" t="s">
        <v>84</v>
      </c>
      <c r="AV168" s="13" t="s">
        <v>21</v>
      </c>
      <c r="AW168" s="13" t="s">
        <v>35</v>
      </c>
      <c r="AX168" s="13" t="s">
        <v>78</v>
      </c>
      <c r="AY168" s="240" t="s">
        <v>118</v>
      </c>
    </row>
    <row r="169" s="14" customFormat="1">
      <c r="A169" s="14"/>
      <c r="B169" s="241"/>
      <c r="C169" s="242"/>
      <c r="D169" s="226" t="s">
        <v>141</v>
      </c>
      <c r="E169" s="243" t="s">
        <v>1</v>
      </c>
      <c r="F169" s="244" t="s">
        <v>204</v>
      </c>
      <c r="G169" s="242"/>
      <c r="H169" s="245">
        <v>33.700000000000003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141</v>
      </c>
      <c r="AU169" s="251" t="s">
        <v>84</v>
      </c>
      <c r="AV169" s="14" t="s">
        <v>84</v>
      </c>
      <c r="AW169" s="14" t="s">
        <v>35</v>
      </c>
      <c r="AX169" s="14" t="s">
        <v>78</v>
      </c>
      <c r="AY169" s="251" t="s">
        <v>118</v>
      </c>
    </row>
    <row r="170" s="13" customFormat="1">
      <c r="A170" s="13"/>
      <c r="B170" s="231"/>
      <c r="C170" s="232"/>
      <c r="D170" s="226" t="s">
        <v>141</v>
      </c>
      <c r="E170" s="233" t="s">
        <v>1</v>
      </c>
      <c r="F170" s="234" t="s">
        <v>205</v>
      </c>
      <c r="G170" s="232"/>
      <c r="H170" s="233" t="s">
        <v>1</v>
      </c>
      <c r="I170" s="235"/>
      <c r="J170" s="232"/>
      <c r="K170" s="232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141</v>
      </c>
      <c r="AU170" s="240" t="s">
        <v>84</v>
      </c>
      <c r="AV170" s="13" t="s">
        <v>21</v>
      </c>
      <c r="AW170" s="13" t="s">
        <v>35</v>
      </c>
      <c r="AX170" s="13" t="s">
        <v>78</v>
      </c>
      <c r="AY170" s="240" t="s">
        <v>118</v>
      </c>
    </row>
    <row r="171" s="14" customFormat="1">
      <c r="A171" s="14"/>
      <c r="B171" s="241"/>
      <c r="C171" s="242"/>
      <c r="D171" s="226" t="s">
        <v>141</v>
      </c>
      <c r="E171" s="243" t="s">
        <v>1</v>
      </c>
      <c r="F171" s="244" t="s">
        <v>206</v>
      </c>
      <c r="G171" s="242"/>
      <c r="H171" s="245">
        <v>10.02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141</v>
      </c>
      <c r="AU171" s="251" t="s">
        <v>84</v>
      </c>
      <c r="AV171" s="14" t="s">
        <v>84</v>
      </c>
      <c r="AW171" s="14" t="s">
        <v>35</v>
      </c>
      <c r="AX171" s="14" t="s">
        <v>78</v>
      </c>
      <c r="AY171" s="251" t="s">
        <v>118</v>
      </c>
    </row>
    <row r="172" s="13" customFormat="1">
      <c r="A172" s="13"/>
      <c r="B172" s="231"/>
      <c r="C172" s="232"/>
      <c r="D172" s="226" t="s">
        <v>141</v>
      </c>
      <c r="E172" s="233" t="s">
        <v>1</v>
      </c>
      <c r="F172" s="234" t="s">
        <v>207</v>
      </c>
      <c r="G172" s="232"/>
      <c r="H172" s="233" t="s">
        <v>1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141</v>
      </c>
      <c r="AU172" s="240" t="s">
        <v>84</v>
      </c>
      <c r="AV172" s="13" t="s">
        <v>21</v>
      </c>
      <c r="AW172" s="13" t="s">
        <v>35</v>
      </c>
      <c r="AX172" s="13" t="s">
        <v>78</v>
      </c>
      <c r="AY172" s="240" t="s">
        <v>118</v>
      </c>
    </row>
    <row r="173" s="14" customFormat="1">
      <c r="A173" s="14"/>
      <c r="B173" s="241"/>
      <c r="C173" s="242"/>
      <c r="D173" s="226" t="s">
        <v>141</v>
      </c>
      <c r="E173" s="243" t="s">
        <v>1</v>
      </c>
      <c r="F173" s="244" t="s">
        <v>208</v>
      </c>
      <c r="G173" s="242"/>
      <c r="H173" s="245">
        <v>4.8330000000000002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141</v>
      </c>
      <c r="AU173" s="251" t="s">
        <v>84</v>
      </c>
      <c r="AV173" s="14" t="s">
        <v>84</v>
      </c>
      <c r="AW173" s="14" t="s">
        <v>35</v>
      </c>
      <c r="AX173" s="14" t="s">
        <v>78</v>
      </c>
      <c r="AY173" s="251" t="s">
        <v>118</v>
      </c>
    </row>
    <row r="174" s="13" customFormat="1">
      <c r="A174" s="13"/>
      <c r="B174" s="231"/>
      <c r="C174" s="232"/>
      <c r="D174" s="226" t="s">
        <v>141</v>
      </c>
      <c r="E174" s="233" t="s">
        <v>1</v>
      </c>
      <c r="F174" s="234" t="s">
        <v>209</v>
      </c>
      <c r="G174" s="232"/>
      <c r="H174" s="233" t="s">
        <v>1</v>
      </c>
      <c r="I174" s="235"/>
      <c r="J174" s="232"/>
      <c r="K174" s="232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141</v>
      </c>
      <c r="AU174" s="240" t="s">
        <v>84</v>
      </c>
      <c r="AV174" s="13" t="s">
        <v>21</v>
      </c>
      <c r="AW174" s="13" t="s">
        <v>35</v>
      </c>
      <c r="AX174" s="13" t="s">
        <v>78</v>
      </c>
      <c r="AY174" s="240" t="s">
        <v>118</v>
      </c>
    </row>
    <row r="175" s="14" customFormat="1">
      <c r="A175" s="14"/>
      <c r="B175" s="241"/>
      <c r="C175" s="242"/>
      <c r="D175" s="226" t="s">
        <v>141</v>
      </c>
      <c r="E175" s="243" t="s">
        <v>1</v>
      </c>
      <c r="F175" s="244" t="s">
        <v>210</v>
      </c>
      <c r="G175" s="242"/>
      <c r="H175" s="245">
        <v>42.457999999999998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141</v>
      </c>
      <c r="AU175" s="251" t="s">
        <v>84</v>
      </c>
      <c r="AV175" s="14" t="s">
        <v>84</v>
      </c>
      <c r="AW175" s="14" t="s">
        <v>35</v>
      </c>
      <c r="AX175" s="14" t="s">
        <v>78</v>
      </c>
      <c r="AY175" s="251" t="s">
        <v>118</v>
      </c>
    </row>
    <row r="176" s="13" customFormat="1">
      <c r="A176" s="13"/>
      <c r="B176" s="231"/>
      <c r="C176" s="232"/>
      <c r="D176" s="226" t="s">
        <v>141</v>
      </c>
      <c r="E176" s="233" t="s">
        <v>1</v>
      </c>
      <c r="F176" s="234" t="s">
        <v>211</v>
      </c>
      <c r="G176" s="232"/>
      <c r="H176" s="233" t="s">
        <v>1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141</v>
      </c>
      <c r="AU176" s="240" t="s">
        <v>84</v>
      </c>
      <c r="AV176" s="13" t="s">
        <v>21</v>
      </c>
      <c r="AW176" s="13" t="s">
        <v>35</v>
      </c>
      <c r="AX176" s="13" t="s">
        <v>78</v>
      </c>
      <c r="AY176" s="240" t="s">
        <v>118</v>
      </c>
    </row>
    <row r="177" s="14" customFormat="1">
      <c r="A177" s="14"/>
      <c r="B177" s="241"/>
      <c r="C177" s="242"/>
      <c r="D177" s="226" t="s">
        <v>141</v>
      </c>
      <c r="E177" s="243" t="s">
        <v>1</v>
      </c>
      <c r="F177" s="244" t="s">
        <v>212</v>
      </c>
      <c r="G177" s="242"/>
      <c r="H177" s="245">
        <v>6.3109999999999999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141</v>
      </c>
      <c r="AU177" s="251" t="s">
        <v>84</v>
      </c>
      <c r="AV177" s="14" t="s">
        <v>84</v>
      </c>
      <c r="AW177" s="14" t="s">
        <v>35</v>
      </c>
      <c r="AX177" s="14" t="s">
        <v>78</v>
      </c>
      <c r="AY177" s="251" t="s">
        <v>118</v>
      </c>
    </row>
    <row r="178" s="13" customFormat="1">
      <c r="A178" s="13"/>
      <c r="B178" s="231"/>
      <c r="C178" s="232"/>
      <c r="D178" s="226" t="s">
        <v>141</v>
      </c>
      <c r="E178" s="233" t="s">
        <v>1</v>
      </c>
      <c r="F178" s="234" t="s">
        <v>213</v>
      </c>
      <c r="G178" s="232"/>
      <c r="H178" s="233" t="s">
        <v>1</v>
      </c>
      <c r="I178" s="235"/>
      <c r="J178" s="232"/>
      <c r="K178" s="232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141</v>
      </c>
      <c r="AU178" s="240" t="s">
        <v>84</v>
      </c>
      <c r="AV178" s="13" t="s">
        <v>21</v>
      </c>
      <c r="AW178" s="13" t="s">
        <v>35</v>
      </c>
      <c r="AX178" s="13" t="s">
        <v>78</v>
      </c>
      <c r="AY178" s="240" t="s">
        <v>118</v>
      </c>
    </row>
    <row r="179" s="14" customFormat="1">
      <c r="A179" s="14"/>
      <c r="B179" s="241"/>
      <c r="C179" s="242"/>
      <c r="D179" s="226" t="s">
        <v>141</v>
      </c>
      <c r="E179" s="243" t="s">
        <v>1</v>
      </c>
      <c r="F179" s="244" t="s">
        <v>214</v>
      </c>
      <c r="G179" s="242"/>
      <c r="H179" s="245">
        <v>44.366999999999997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141</v>
      </c>
      <c r="AU179" s="251" t="s">
        <v>84</v>
      </c>
      <c r="AV179" s="14" t="s">
        <v>84</v>
      </c>
      <c r="AW179" s="14" t="s">
        <v>35</v>
      </c>
      <c r="AX179" s="14" t="s">
        <v>78</v>
      </c>
      <c r="AY179" s="251" t="s">
        <v>118</v>
      </c>
    </row>
    <row r="180" s="13" customFormat="1">
      <c r="A180" s="13"/>
      <c r="B180" s="231"/>
      <c r="C180" s="232"/>
      <c r="D180" s="226" t="s">
        <v>141</v>
      </c>
      <c r="E180" s="233" t="s">
        <v>1</v>
      </c>
      <c r="F180" s="234" t="s">
        <v>215</v>
      </c>
      <c r="G180" s="232"/>
      <c r="H180" s="233" t="s">
        <v>1</v>
      </c>
      <c r="I180" s="235"/>
      <c r="J180" s="232"/>
      <c r="K180" s="232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141</v>
      </c>
      <c r="AU180" s="240" t="s">
        <v>84</v>
      </c>
      <c r="AV180" s="13" t="s">
        <v>21</v>
      </c>
      <c r="AW180" s="13" t="s">
        <v>35</v>
      </c>
      <c r="AX180" s="13" t="s">
        <v>78</v>
      </c>
      <c r="AY180" s="240" t="s">
        <v>118</v>
      </c>
    </row>
    <row r="181" s="14" customFormat="1">
      <c r="A181" s="14"/>
      <c r="B181" s="241"/>
      <c r="C181" s="242"/>
      <c r="D181" s="226" t="s">
        <v>141</v>
      </c>
      <c r="E181" s="243" t="s">
        <v>1</v>
      </c>
      <c r="F181" s="244" t="s">
        <v>216</v>
      </c>
      <c r="G181" s="242"/>
      <c r="H181" s="245">
        <v>17.077999999999999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141</v>
      </c>
      <c r="AU181" s="251" t="s">
        <v>84</v>
      </c>
      <c r="AV181" s="14" t="s">
        <v>84</v>
      </c>
      <c r="AW181" s="14" t="s">
        <v>35</v>
      </c>
      <c r="AX181" s="14" t="s">
        <v>78</v>
      </c>
      <c r="AY181" s="251" t="s">
        <v>118</v>
      </c>
    </row>
    <row r="182" s="13" customFormat="1">
      <c r="A182" s="13"/>
      <c r="B182" s="231"/>
      <c r="C182" s="232"/>
      <c r="D182" s="226" t="s">
        <v>141</v>
      </c>
      <c r="E182" s="233" t="s">
        <v>1</v>
      </c>
      <c r="F182" s="234" t="s">
        <v>217</v>
      </c>
      <c r="G182" s="232"/>
      <c r="H182" s="233" t="s">
        <v>1</v>
      </c>
      <c r="I182" s="235"/>
      <c r="J182" s="232"/>
      <c r="K182" s="232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141</v>
      </c>
      <c r="AU182" s="240" t="s">
        <v>84</v>
      </c>
      <c r="AV182" s="13" t="s">
        <v>21</v>
      </c>
      <c r="AW182" s="13" t="s">
        <v>35</v>
      </c>
      <c r="AX182" s="13" t="s">
        <v>78</v>
      </c>
      <c r="AY182" s="240" t="s">
        <v>118</v>
      </c>
    </row>
    <row r="183" s="14" customFormat="1">
      <c r="A183" s="14"/>
      <c r="B183" s="241"/>
      <c r="C183" s="242"/>
      <c r="D183" s="226" t="s">
        <v>141</v>
      </c>
      <c r="E183" s="243" t="s">
        <v>1</v>
      </c>
      <c r="F183" s="244" t="s">
        <v>218</v>
      </c>
      <c r="G183" s="242"/>
      <c r="H183" s="245">
        <v>5.04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141</v>
      </c>
      <c r="AU183" s="251" t="s">
        <v>84</v>
      </c>
      <c r="AV183" s="14" t="s">
        <v>84</v>
      </c>
      <c r="AW183" s="14" t="s">
        <v>35</v>
      </c>
      <c r="AX183" s="14" t="s">
        <v>78</v>
      </c>
      <c r="AY183" s="251" t="s">
        <v>118</v>
      </c>
    </row>
    <row r="184" s="13" customFormat="1">
      <c r="A184" s="13"/>
      <c r="B184" s="231"/>
      <c r="C184" s="232"/>
      <c r="D184" s="226" t="s">
        <v>141</v>
      </c>
      <c r="E184" s="233" t="s">
        <v>1</v>
      </c>
      <c r="F184" s="234" t="s">
        <v>219</v>
      </c>
      <c r="G184" s="232"/>
      <c r="H184" s="233" t="s">
        <v>1</v>
      </c>
      <c r="I184" s="235"/>
      <c r="J184" s="232"/>
      <c r="K184" s="232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141</v>
      </c>
      <c r="AU184" s="240" t="s">
        <v>84</v>
      </c>
      <c r="AV184" s="13" t="s">
        <v>21</v>
      </c>
      <c r="AW184" s="13" t="s">
        <v>35</v>
      </c>
      <c r="AX184" s="13" t="s">
        <v>78</v>
      </c>
      <c r="AY184" s="240" t="s">
        <v>118</v>
      </c>
    </row>
    <row r="185" s="14" customFormat="1">
      <c r="A185" s="14"/>
      <c r="B185" s="241"/>
      <c r="C185" s="242"/>
      <c r="D185" s="226" t="s">
        <v>141</v>
      </c>
      <c r="E185" s="243" t="s">
        <v>1</v>
      </c>
      <c r="F185" s="244" t="s">
        <v>220</v>
      </c>
      <c r="G185" s="242"/>
      <c r="H185" s="245">
        <v>5.3659999999999997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141</v>
      </c>
      <c r="AU185" s="251" t="s">
        <v>84</v>
      </c>
      <c r="AV185" s="14" t="s">
        <v>84</v>
      </c>
      <c r="AW185" s="14" t="s">
        <v>35</v>
      </c>
      <c r="AX185" s="14" t="s">
        <v>78</v>
      </c>
      <c r="AY185" s="251" t="s">
        <v>118</v>
      </c>
    </row>
    <row r="186" s="13" customFormat="1">
      <c r="A186" s="13"/>
      <c r="B186" s="231"/>
      <c r="C186" s="232"/>
      <c r="D186" s="226" t="s">
        <v>141</v>
      </c>
      <c r="E186" s="233" t="s">
        <v>1</v>
      </c>
      <c r="F186" s="234" t="s">
        <v>221</v>
      </c>
      <c r="G186" s="232"/>
      <c r="H186" s="233" t="s">
        <v>1</v>
      </c>
      <c r="I186" s="235"/>
      <c r="J186" s="232"/>
      <c r="K186" s="232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141</v>
      </c>
      <c r="AU186" s="240" t="s">
        <v>84</v>
      </c>
      <c r="AV186" s="13" t="s">
        <v>21</v>
      </c>
      <c r="AW186" s="13" t="s">
        <v>35</v>
      </c>
      <c r="AX186" s="13" t="s">
        <v>78</v>
      </c>
      <c r="AY186" s="240" t="s">
        <v>118</v>
      </c>
    </row>
    <row r="187" s="14" customFormat="1">
      <c r="A187" s="14"/>
      <c r="B187" s="241"/>
      <c r="C187" s="242"/>
      <c r="D187" s="226" t="s">
        <v>141</v>
      </c>
      <c r="E187" s="243" t="s">
        <v>1</v>
      </c>
      <c r="F187" s="244" t="s">
        <v>222</v>
      </c>
      <c r="G187" s="242"/>
      <c r="H187" s="245">
        <v>13.750999999999999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141</v>
      </c>
      <c r="AU187" s="251" t="s">
        <v>84</v>
      </c>
      <c r="AV187" s="14" t="s">
        <v>84</v>
      </c>
      <c r="AW187" s="14" t="s">
        <v>35</v>
      </c>
      <c r="AX187" s="14" t="s">
        <v>78</v>
      </c>
      <c r="AY187" s="251" t="s">
        <v>118</v>
      </c>
    </row>
    <row r="188" s="2" customFormat="1" ht="62.7" customHeight="1">
      <c r="A188" s="38"/>
      <c r="B188" s="39"/>
      <c r="C188" s="212" t="s">
        <v>223</v>
      </c>
      <c r="D188" s="212" t="s">
        <v>120</v>
      </c>
      <c r="E188" s="213" t="s">
        <v>224</v>
      </c>
      <c r="F188" s="214" t="s">
        <v>225</v>
      </c>
      <c r="G188" s="215" t="s">
        <v>138</v>
      </c>
      <c r="H188" s="216">
        <v>21.25</v>
      </c>
      <c r="I188" s="217"/>
      <c r="J188" s="218">
        <f>ROUND(I188*H188,2)</f>
        <v>0</v>
      </c>
      <c r="K188" s="219"/>
      <c r="L188" s="44"/>
      <c r="M188" s="220" t="s">
        <v>1</v>
      </c>
      <c r="N188" s="221" t="s">
        <v>43</v>
      </c>
      <c r="O188" s="91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124</v>
      </c>
      <c r="AT188" s="224" t="s">
        <v>120</v>
      </c>
      <c r="AU188" s="224" t="s">
        <v>84</v>
      </c>
      <c r="AY188" s="17" t="s">
        <v>118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21</v>
      </c>
      <c r="BK188" s="225">
        <f>ROUND(I188*H188,2)</f>
        <v>0</v>
      </c>
      <c r="BL188" s="17" t="s">
        <v>124</v>
      </c>
      <c r="BM188" s="224" t="s">
        <v>226</v>
      </c>
    </row>
    <row r="189" s="2" customFormat="1">
      <c r="A189" s="38"/>
      <c r="B189" s="39"/>
      <c r="C189" s="40"/>
      <c r="D189" s="226" t="s">
        <v>126</v>
      </c>
      <c r="E189" s="40"/>
      <c r="F189" s="227" t="s">
        <v>227</v>
      </c>
      <c r="G189" s="40"/>
      <c r="H189" s="40"/>
      <c r="I189" s="228"/>
      <c r="J189" s="40"/>
      <c r="K189" s="40"/>
      <c r="L189" s="44"/>
      <c r="M189" s="229"/>
      <c r="N189" s="230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126</v>
      </c>
      <c r="AU189" s="17" t="s">
        <v>84</v>
      </c>
    </row>
    <row r="190" s="14" customFormat="1">
      <c r="A190" s="14"/>
      <c r="B190" s="241"/>
      <c r="C190" s="242"/>
      <c r="D190" s="226" t="s">
        <v>141</v>
      </c>
      <c r="E190" s="243" t="s">
        <v>1</v>
      </c>
      <c r="F190" s="244" t="s">
        <v>228</v>
      </c>
      <c r="G190" s="242"/>
      <c r="H190" s="245">
        <v>21.25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141</v>
      </c>
      <c r="AU190" s="251" t="s">
        <v>84</v>
      </c>
      <c r="AV190" s="14" t="s">
        <v>84</v>
      </c>
      <c r="AW190" s="14" t="s">
        <v>35</v>
      </c>
      <c r="AX190" s="14" t="s">
        <v>21</v>
      </c>
      <c r="AY190" s="251" t="s">
        <v>118</v>
      </c>
    </row>
    <row r="191" s="2" customFormat="1" ht="49.05" customHeight="1">
      <c r="A191" s="38"/>
      <c r="B191" s="39"/>
      <c r="C191" s="212" t="s">
        <v>8</v>
      </c>
      <c r="D191" s="212" t="s">
        <v>120</v>
      </c>
      <c r="E191" s="213" t="s">
        <v>229</v>
      </c>
      <c r="F191" s="214" t="s">
        <v>230</v>
      </c>
      <c r="G191" s="215" t="s">
        <v>138</v>
      </c>
      <c r="H191" s="216">
        <v>289.44099999999997</v>
      </c>
      <c r="I191" s="217"/>
      <c r="J191" s="218">
        <f>ROUND(I191*H191,2)</f>
        <v>0</v>
      </c>
      <c r="K191" s="219"/>
      <c r="L191" s="44"/>
      <c r="M191" s="220" t="s">
        <v>1</v>
      </c>
      <c r="N191" s="221" t="s">
        <v>43</v>
      </c>
      <c r="O191" s="91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4" t="s">
        <v>124</v>
      </c>
      <c r="AT191" s="224" t="s">
        <v>120</v>
      </c>
      <c r="AU191" s="224" t="s">
        <v>84</v>
      </c>
      <c r="AY191" s="17" t="s">
        <v>118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21</v>
      </c>
      <c r="BK191" s="225">
        <f>ROUND(I191*H191,2)</f>
        <v>0</v>
      </c>
      <c r="BL191" s="17" t="s">
        <v>124</v>
      </c>
      <c r="BM191" s="224" t="s">
        <v>231</v>
      </c>
    </row>
    <row r="192" s="2" customFormat="1">
      <c r="A192" s="38"/>
      <c r="B192" s="39"/>
      <c r="C192" s="40"/>
      <c r="D192" s="226" t="s">
        <v>126</v>
      </c>
      <c r="E192" s="40"/>
      <c r="F192" s="227" t="s">
        <v>232</v>
      </c>
      <c r="G192" s="40"/>
      <c r="H192" s="40"/>
      <c r="I192" s="228"/>
      <c r="J192" s="40"/>
      <c r="K192" s="40"/>
      <c r="L192" s="44"/>
      <c r="M192" s="229"/>
      <c r="N192" s="230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126</v>
      </c>
      <c r="AU192" s="17" t="s">
        <v>84</v>
      </c>
    </row>
    <row r="193" s="14" customFormat="1">
      <c r="A193" s="14"/>
      <c r="B193" s="241"/>
      <c r="C193" s="242"/>
      <c r="D193" s="226" t="s">
        <v>141</v>
      </c>
      <c r="E193" s="243" t="s">
        <v>1</v>
      </c>
      <c r="F193" s="244" t="s">
        <v>233</v>
      </c>
      <c r="G193" s="242"/>
      <c r="H193" s="245">
        <v>129.87600000000001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141</v>
      </c>
      <c r="AU193" s="251" t="s">
        <v>84</v>
      </c>
      <c r="AV193" s="14" t="s">
        <v>84</v>
      </c>
      <c r="AW193" s="14" t="s">
        <v>35</v>
      </c>
      <c r="AX193" s="14" t="s">
        <v>78</v>
      </c>
      <c r="AY193" s="251" t="s">
        <v>118</v>
      </c>
    </row>
    <row r="194" s="14" customFormat="1">
      <c r="A194" s="14"/>
      <c r="B194" s="241"/>
      <c r="C194" s="242"/>
      <c r="D194" s="226" t="s">
        <v>141</v>
      </c>
      <c r="E194" s="243" t="s">
        <v>1</v>
      </c>
      <c r="F194" s="244" t="s">
        <v>234</v>
      </c>
      <c r="G194" s="242"/>
      <c r="H194" s="245">
        <v>159.565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141</v>
      </c>
      <c r="AU194" s="251" t="s">
        <v>84</v>
      </c>
      <c r="AV194" s="14" t="s">
        <v>84</v>
      </c>
      <c r="AW194" s="14" t="s">
        <v>35</v>
      </c>
      <c r="AX194" s="14" t="s">
        <v>78</v>
      </c>
      <c r="AY194" s="251" t="s">
        <v>118</v>
      </c>
    </row>
    <row r="195" s="2" customFormat="1" ht="24.15" customHeight="1">
      <c r="A195" s="38"/>
      <c r="B195" s="39"/>
      <c r="C195" s="212" t="s">
        <v>235</v>
      </c>
      <c r="D195" s="212" t="s">
        <v>120</v>
      </c>
      <c r="E195" s="213" t="s">
        <v>236</v>
      </c>
      <c r="F195" s="214" t="s">
        <v>237</v>
      </c>
      <c r="G195" s="215" t="s">
        <v>123</v>
      </c>
      <c r="H195" s="216">
        <v>12.75</v>
      </c>
      <c r="I195" s="217"/>
      <c r="J195" s="218">
        <f>ROUND(I195*H195,2)</f>
        <v>0</v>
      </c>
      <c r="K195" s="219"/>
      <c r="L195" s="44"/>
      <c r="M195" s="220" t="s">
        <v>1</v>
      </c>
      <c r="N195" s="221" t="s">
        <v>43</v>
      </c>
      <c r="O195" s="91"/>
      <c r="P195" s="222">
        <f>O195*H195</f>
        <v>0</v>
      </c>
      <c r="Q195" s="222">
        <v>0.00070100000000000002</v>
      </c>
      <c r="R195" s="222">
        <f>Q195*H195</f>
        <v>0.0089377499999999995</v>
      </c>
      <c r="S195" s="222">
        <v>0</v>
      </c>
      <c r="T195" s="22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4" t="s">
        <v>124</v>
      </c>
      <c r="AT195" s="224" t="s">
        <v>120</v>
      </c>
      <c r="AU195" s="224" t="s">
        <v>84</v>
      </c>
      <c r="AY195" s="17" t="s">
        <v>118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21</v>
      </c>
      <c r="BK195" s="225">
        <f>ROUND(I195*H195,2)</f>
        <v>0</v>
      </c>
      <c r="BL195" s="17" t="s">
        <v>124</v>
      </c>
      <c r="BM195" s="224" t="s">
        <v>238</v>
      </c>
    </row>
    <row r="196" s="2" customFormat="1">
      <c r="A196" s="38"/>
      <c r="B196" s="39"/>
      <c r="C196" s="40"/>
      <c r="D196" s="226" t="s">
        <v>126</v>
      </c>
      <c r="E196" s="40"/>
      <c r="F196" s="227" t="s">
        <v>239</v>
      </c>
      <c r="G196" s="40"/>
      <c r="H196" s="40"/>
      <c r="I196" s="228"/>
      <c r="J196" s="40"/>
      <c r="K196" s="40"/>
      <c r="L196" s="44"/>
      <c r="M196" s="229"/>
      <c r="N196" s="230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126</v>
      </c>
      <c r="AU196" s="17" t="s">
        <v>84</v>
      </c>
    </row>
    <row r="197" s="14" customFormat="1">
      <c r="A197" s="14"/>
      <c r="B197" s="241"/>
      <c r="C197" s="242"/>
      <c r="D197" s="226" t="s">
        <v>141</v>
      </c>
      <c r="E197" s="243" t="s">
        <v>1</v>
      </c>
      <c r="F197" s="244" t="s">
        <v>240</v>
      </c>
      <c r="G197" s="242"/>
      <c r="H197" s="245">
        <v>12.75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141</v>
      </c>
      <c r="AU197" s="251" t="s">
        <v>84</v>
      </c>
      <c r="AV197" s="14" t="s">
        <v>84</v>
      </c>
      <c r="AW197" s="14" t="s">
        <v>35</v>
      </c>
      <c r="AX197" s="14" t="s">
        <v>21</v>
      </c>
      <c r="AY197" s="251" t="s">
        <v>118</v>
      </c>
    </row>
    <row r="198" s="2" customFormat="1" ht="44.25" customHeight="1">
      <c r="A198" s="38"/>
      <c r="B198" s="39"/>
      <c r="C198" s="212" t="s">
        <v>241</v>
      </c>
      <c r="D198" s="212" t="s">
        <v>120</v>
      </c>
      <c r="E198" s="213" t="s">
        <v>242</v>
      </c>
      <c r="F198" s="214" t="s">
        <v>243</v>
      </c>
      <c r="G198" s="215" t="s">
        <v>123</v>
      </c>
      <c r="H198" s="216">
        <v>12.75</v>
      </c>
      <c r="I198" s="217"/>
      <c r="J198" s="218">
        <f>ROUND(I198*H198,2)</f>
        <v>0</v>
      </c>
      <c r="K198" s="219"/>
      <c r="L198" s="44"/>
      <c r="M198" s="220" t="s">
        <v>1</v>
      </c>
      <c r="N198" s="221" t="s">
        <v>43</v>
      </c>
      <c r="O198" s="91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4" t="s">
        <v>124</v>
      </c>
      <c r="AT198" s="224" t="s">
        <v>120</v>
      </c>
      <c r="AU198" s="224" t="s">
        <v>84</v>
      </c>
      <c r="AY198" s="17" t="s">
        <v>118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7" t="s">
        <v>21</v>
      </c>
      <c r="BK198" s="225">
        <f>ROUND(I198*H198,2)</f>
        <v>0</v>
      </c>
      <c r="BL198" s="17" t="s">
        <v>124</v>
      </c>
      <c r="BM198" s="224" t="s">
        <v>244</v>
      </c>
    </row>
    <row r="199" s="2" customFormat="1" ht="24.15" customHeight="1">
      <c r="A199" s="38"/>
      <c r="B199" s="39"/>
      <c r="C199" s="212" t="s">
        <v>245</v>
      </c>
      <c r="D199" s="212" t="s">
        <v>120</v>
      </c>
      <c r="E199" s="213" t="s">
        <v>246</v>
      </c>
      <c r="F199" s="214" t="s">
        <v>247</v>
      </c>
      <c r="G199" s="215" t="s">
        <v>123</v>
      </c>
      <c r="H199" s="216">
        <v>1200</v>
      </c>
      <c r="I199" s="217"/>
      <c r="J199" s="218">
        <f>ROUND(I199*H199,2)</f>
        <v>0</v>
      </c>
      <c r="K199" s="219"/>
      <c r="L199" s="44"/>
      <c r="M199" s="220" t="s">
        <v>1</v>
      </c>
      <c r="N199" s="221" t="s">
        <v>43</v>
      </c>
      <c r="O199" s="91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4" t="s">
        <v>124</v>
      </c>
      <c r="AT199" s="224" t="s">
        <v>120</v>
      </c>
      <c r="AU199" s="224" t="s">
        <v>84</v>
      </c>
      <c r="AY199" s="17" t="s">
        <v>118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21</v>
      </c>
      <c r="BK199" s="225">
        <f>ROUND(I199*H199,2)</f>
        <v>0</v>
      </c>
      <c r="BL199" s="17" t="s">
        <v>124</v>
      </c>
      <c r="BM199" s="224" t="s">
        <v>248</v>
      </c>
    </row>
    <row r="200" s="2" customFormat="1" ht="24.15" customHeight="1">
      <c r="A200" s="38"/>
      <c r="B200" s="39"/>
      <c r="C200" s="212" t="s">
        <v>249</v>
      </c>
      <c r="D200" s="212" t="s">
        <v>120</v>
      </c>
      <c r="E200" s="213" t="s">
        <v>250</v>
      </c>
      <c r="F200" s="214" t="s">
        <v>251</v>
      </c>
      <c r="G200" s="215" t="s">
        <v>123</v>
      </c>
      <c r="H200" s="216">
        <v>19200</v>
      </c>
      <c r="I200" s="217"/>
      <c r="J200" s="218">
        <f>ROUND(I200*H200,2)</f>
        <v>0</v>
      </c>
      <c r="K200" s="219"/>
      <c r="L200" s="44"/>
      <c r="M200" s="220" t="s">
        <v>1</v>
      </c>
      <c r="N200" s="221" t="s">
        <v>43</v>
      </c>
      <c r="O200" s="91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124</v>
      </c>
      <c r="AT200" s="224" t="s">
        <v>120</v>
      </c>
      <c r="AU200" s="224" t="s">
        <v>84</v>
      </c>
      <c r="AY200" s="17" t="s">
        <v>118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21</v>
      </c>
      <c r="BK200" s="225">
        <f>ROUND(I200*H200,2)</f>
        <v>0</v>
      </c>
      <c r="BL200" s="17" t="s">
        <v>124</v>
      </c>
      <c r="BM200" s="224" t="s">
        <v>252</v>
      </c>
    </row>
    <row r="201" s="2" customFormat="1">
      <c r="A201" s="38"/>
      <c r="B201" s="39"/>
      <c r="C201" s="40"/>
      <c r="D201" s="226" t="s">
        <v>126</v>
      </c>
      <c r="E201" s="40"/>
      <c r="F201" s="227" t="s">
        <v>253</v>
      </c>
      <c r="G201" s="40"/>
      <c r="H201" s="40"/>
      <c r="I201" s="228"/>
      <c r="J201" s="40"/>
      <c r="K201" s="40"/>
      <c r="L201" s="44"/>
      <c r="M201" s="229"/>
      <c r="N201" s="230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126</v>
      </c>
      <c r="AU201" s="17" t="s">
        <v>84</v>
      </c>
    </row>
    <row r="202" s="14" customFormat="1">
      <c r="A202" s="14"/>
      <c r="B202" s="241"/>
      <c r="C202" s="242"/>
      <c r="D202" s="226" t="s">
        <v>141</v>
      </c>
      <c r="E202" s="243" t="s">
        <v>1</v>
      </c>
      <c r="F202" s="244" t="s">
        <v>254</v>
      </c>
      <c r="G202" s="242"/>
      <c r="H202" s="245">
        <v>19200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141</v>
      </c>
      <c r="AU202" s="251" t="s">
        <v>84</v>
      </c>
      <c r="AV202" s="14" t="s">
        <v>84</v>
      </c>
      <c r="AW202" s="14" t="s">
        <v>35</v>
      </c>
      <c r="AX202" s="14" t="s">
        <v>21</v>
      </c>
      <c r="AY202" s="251" t="s">
        <v>118</v>
      </c>
    </row>
    <row r="203" s="2" customFormat="1" ht="62.7" customHeight="1">
      <c r="A203" s="38"/>
      <c r="B203" s="39"/>
      <c r="C203" s="212" t="s">
        <v>255</v>
      </c>
      <c r="D203" s="212" t="s">
        <v>120</v>
      </c>
      <c r="E203" s="213" t="s">
        <v>256</v>
      </c>
      <c r="F203" s="214" t="s">
        <v>257</v>
      </c>
      <c r="G203" s="215" t="s">
        <v>138</v>
      </c>
      <c r="H203" s="216">
        <v>21.25</v>
      </c>
      <c r="I203" s="217"/>
      <c r="J203" s="218">
        <f>ROUND(I203*H203,2)</f>
        <v>0</v>
      </c>
      <c r="K203" s="219"/>
      <c r="L203" s="44"/>
      <c r="M203" s="220" t="s">
        <v>1</v>
      </c>
      <c r="N203" s="221" t="s">
        <v>43</v>
      </c>
      <c r="O203" s="91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4" t="s">
        <v>124</v>
      </c>
      <c r="AT203" s="224" t="s">
        <v>120</v>
      </c>
      <c r="AU203" s="224" t="s">
        <v>84</v>
      </c>
      <c r="AY203" s="17" t="s">
        <v>118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7" t="s">
        <v>21</v>
      </c>
      <c r="BK203" s="225">
        <f>ROUND(I203*H203,2)</f>
        <v>0</v>
      </c>
      <c r="BL203" s="17" t="s">
        <v>124</v>
      </c>
      <c r="BM203" s="224" t="s">
        <v>258</v>
      </c>
    </row>
    <row r="204" s="2" customFormat="1" ht="66.75" customHeight="1">
      <c r="A204" s="38"/>
      <c r="B204" s="39"/>
      <c r="C204" s="212" t="s">
        <v>7</v>
      </c>
      <c r="D204" s="212" t="s">
        <v>120</v>
      </c>
      <c r="E204" s="213" t="s">
        <v>259</v>
      </c>
      <c r="F204" s="214" t="s">
        <v>260</v>
      </c>
      <c r="G204" s="215" t="s">
        <v>138</v>
      </c>
      <c r="H204" s="216">
        <v>255</v>
      </c>
      <c r="I204" s="217"/>
      <c r="J204" s="218">
        <f>ROUND(I204*H204,2)</f>
        <v>0</v>
      </c>
      <c r="K204" s="219"/>
      <c r="L204" s="44"/>
      <c r="M204" s="220" t="s">
        <v>1</v>
      </c>
      <c r="N204" s="221" t="s">
        <v>43</v>
      </c>
      <c r="O204" s="91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4" t="s">
        <v>124</v>
      </c>
      <c r="AT204" s="224" t="s">
        <v>120</v>
      </c>
      <c r="AU204" s="224" t="s">
        <v>84</v>
      </c>
      <c r="AY204" s="17" t="s">
        <v>118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21</v>
      </c>
      <c r="BK204" s="225">
        <f>ROUND(I204*H204,2)</f>
        <v>0</v>
      </c>
      <c r="BL204" s="17" t="s">
        <v>124</v>
      </c>
      <c r="BM204" s="224" t="s">
        <v>261</v>
      </c>
    </row>
    <row r="205" s="14" customFormat="1">
      <c r="A205" s="14"/>
      <c r="B205" s="241"/>
      <c r="C205" s="242"/>
      <c r="D205" s="226" t="s">
        <v>141</v>
      </c>
      <c r="E205" s="243" t="s">
        <v>1</v>
      </c>
      <c r="F205" s="244" t="s">
        <v>262</v>
      </c>
      <c r="G205" s="242"/>
      <c r="H205" s="245">
        <v>255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141</v>
      </c>
      <c r="AU205" s="251" t="s">
        <v>84</v>
      </c>
      <c r="AV205" s="14" t="s">
        <v>84</v>
      </c>
      <c r="AW205" s="14" t="s">
        <v>35</v>
      </c>
      <c r="AX205" s="14" t="s">
        <v>21</v>
      </c>
      <c r="AY205" s="251" t="s">
        <v>118</v>
      </c>
    </row>
    <row r="206" s="2" customFormat="1" ht="44.25" customHeight="1">
      <c r="A206" s="38"/>
      <c r="B206" s="39"/>
      <c r="C206" s="212" t="s">
        <v>263</v>
      </c>
      <c r="D206" s="212" t="s">
        <v>120</v>
      </c>
      <c r="E206" s="213" t="s">
        <v>264</v>
      </c>
      <c r="F206" s="214" t="s">
        <v>265</v>
      </c>
      <c r="G206" s="215" t="s">
        <v>138</v>
      </c>
      <c r="H206" s="216">
        <v>547.84000000000003</v>
      </c>
      <c r="I206" s="217"/>
      <c r="J206" s="218">
        <f>ROUND(I206*H206,2)</f>
        <v>0</v>
      </c>
      <c r="K206" s="219"/>
      <c r="L206" s="44"/>
      <c r="M206" s="220" t="s">
        <v>1</v>
      </c>
      <c r="N206" s="221" t="s">
        <v>43</v>
      </c>
      <c r="O206" s="91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4" t="s">
        <v>124</v>
      </c>
      <c r="AT206" s="224" t="s">
        <v>120</v>
      </c>
      <c r="AU206" s="224" t="s">
        <v>84</v>
      </c>
      <c r="AY206" s="17" t="s">
        <v>118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21</v>
      </c>
      <c r="BK206" s="225">
        <f>ROUND(I206*H206,2)</f>
        <v>0</v>
      </c>
      <c r="BL206" s="17" t="s">
        <v>124</v>
      </c>
      <c r="BM206" s="224" t="s">
        <v>266</v>
      </c>
    </row>
    <row r="207" s="14" customFormat="1">
      <c r="A207" s="14"/>
      <c r="B207" s="241"/>
      <c r="C207" s="242"/>
      <c r="D207" s="226" t="s">
        <v>141</v>
      </c>
      <c r="E207" s="243" t="s">
        <v>1</v>
      </c>
      <c r="F207" s="244" t="s">
        <v>267</v>
      </c>
      <c r="G207" s="242"/>
      <c r="H207" s="245">
        <v>547.84000000000003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141</v>
      </c>
      <c r="AU207" s="251" t="s">
        <v>84</v>
      </c>
      <c r="AV207" s="14" t="s">
        <v>84</v>
      </c>
      <c r="AW207" s="14" t="s">
        <v>35</v>
      </c>
      <c r="AX207" s="14" t="s">
        <v>21</v>
      </c>
      <c r="AY207" s="251" t="s">
        <v>118</v>
      </c>
    </row>
    <row r="208" s="2" customFormat="1" ht="16.5" customHeight="1">
      <c r="A208" s="38"/>
      <c r="B208" s="39"/>
      <c r="C208" s="212" t="s">
        <v>268</v>
      </c>
      <c r="D208" s="212" t="s">
        <v>120</v>
      </c>
      <c r="E208" s="213" t="s">
        <v>269</v>
      </c>
      <c r="F208" s="214" t="s">
        <v>270</v>
      </c>
      <c r="G208" s="215" t="s">
        <v>138</v>
      </c>
      <c r="H208" s="216">
        <v>41.447000000000003</v>
      </c>
      <c r="I208" s="217"/>
      <c r="J208" s="218">
        <f>ROUND(I208*H208,2)</f>
        <v>0</v>
      </c>
      <c r="K208" s="219"/>
      <c r="L208" s="44"/>
      <c r="M208" s="220" t="s">
        <v>1</v>
      </c>
      <c r="N208" s="221" t="s">
        <v>43</v>
      </c>
      <c r="O208" s="91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4" t="s">
        <v>124</v>
      </c>
      <c r="AT208" s="224" t="s">
        <v>120</v>
      </c>
      <c r="AU208" s="224" t="s">
        <v>84</v>
      </c>
      <c r="AY208" s="17" t="s">
        <v>118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7" t="s">
        <v>21</v>
      </c>
      <c r="BK208" s="225">
        <f>ROUND(I208*H208,2)</f>
        <v>0</v>
      </c>
      <c r="BL208" s="17" t="s">
        <v>124</v>
      </c>
      <c r="BM208" s="224" t="s">
        <v>271</v>
      </c>
    </row>
    <row r="209" s="2" customFormat="1">
      <c r="A209" s="38"/>
      <c r="B209" s="39"/>
      <c r="C209" s="40"/>
      <c r="D209" s="226" t="s">
        <v>126</v>
      </c>
      <c r="E209" s="40"/>
      <c r="F209" s="227" t="s">
        <v>272</v>
      </c>
      <c r="G209" s="40"/>
      <c r="H209" s="40"/>
      <c r="I209" s="228"/>
      <c r="J209" s="40"/>
      <c r="K209" s="40"/>
      <c r="L209" s="44"/>
      <c r="M209" s="229"/>
      <c r="N209" s="230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126</v>
      </c>
      <c r="AU209" s="17" t="s">
        <v>84</v>
      </c>
    </row>
    <row r="210" s="13" customFormat="1">
      <c r="A210" s="13"/>
      <c r="B210" s="231"/>
      <c r="C210" s="232"/>
      <c r="D210" s="226" t="s">
        <v>141</v>
      </c>
      <c r="E210" s="233" t="s">
        <v>1</v>
      </c>
      <c r="F210" s="234" t="s">
        <v>273</v>
      </c>
      <c r="G210" s="232"/>
      <c r="H210" s="233" t="s">
        <v>1</v>
      </c>
      <c r="I210" s="235"/>
      <c r="J210" s="232"/>
      <c r="K210" s="232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141</v>
      </c>
      <c r="AU210" s="240" t="s">
        <v>84</v>
      </c>
      <c r="AV210" s="13" t="s">
        <v>21</v>
      </c>
      <c r="AW210" s="13" t="s">
        <v>35</v>
      </c>
      <c r="AX210" s="13" t="s">
        <v>78</v>
      </c>
      <c r="AY210" s="240" t="s">
        <v>118</v>
      </c>
    </row>
    <row r="211" s="14" customFormat="1">
      <c r="A211" s="14"/>
      <c r="B211" s="241"/>
      <c r="C211" s="242"/>
      <c r="D211" s="226" t="s">
        <v>141</v>
      </c>
      <c r="E211" s="243" t="s">
        <v>1</v>
      </c>
      <c r="F211" s="244" t="s">
        <v>274</v>
      </c>
      <c r="G211" s="242"/>
      <c r="H211" s="245">
        <v>14.279999999999999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141</v>
      </c>
      <c r="AU211" s="251" t="s">
        <v>84</v>
      </c>
      <c r="AV211" s="14" t="s">
        <v>84</v>
      </c>
      <c r="AW211" s="14" t="s">
        <v>35</v>
      </c>
      <c r="AX211" s="14" t="s">
        <v>78</v>
      </c>
      <c r="AY211" s="251" t="s">
        <v>118</v>
      </c>
    </row>
    <row r="212" s="13" customFormat="1">
      <c r="A212" s="13"/>
      <c r="B212" s="231"/>
      <c r="C212" s="232"/>
      <c r="D212" s="226" t="s">
        <v>141</v>
      </c>
      <c r="E212" s="233" t="s">
        <v>1</v>
      </c>
      <c r="F212" s="234" t="s">
        <v>275</v>
      </c>
      <c r="G212" s="232"/>
      <c r="H212" s="233" t="s">
        <v>1</v>
      </c>
      <c r="I212" s="235"/>
      <c r="J212" s="232"/>
      <c r="K212" s="232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141</v>
      </c>
      <c r="AU212" s="240" t="s">
        <v>84</v>
      </c>
      <c r="AV212" s="13" t="s">
        <v>21</v>
      </c>
      <c r="AW212" s="13" t="s">
        <v>35</v>
      </c>
      <c r="AX212" s="13" t="s">
        <v>78</v>
      </c>
      <c r="AY212" s="240" t="s">
        <v>118</v>
      </c>
    </row>
    <row r="213" s="14" customFormat="1">
      <c r="A213" s="14"/>
      <c r="B213" s="241"/>
      <c r="C213" s="242"/>
      <c r="D213" s="226" t="s">
        <v>141</v>
      </c>
      <c r="E213" s="243" t="s">
        <v>1</v>
      </c>
      <c r="F213" s="244" t="s">
        <v>276</v>
      </c>
      <c r="G213" s="242"/>
      <c r="H213" s="245">
        <v>27.167000000000002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141</v>
      </c>
      <c r="AU213" s="251" t="s">
        <v>84</v>
      </c>
      <c r="AV213" s="14" t="s">
        <v>84</v>
      </c>
      <c r="AW213" s="14" t="s">
        <v>35</v>
      </c>
      <c r="AX213" s="14" t="s">
        <v>78</v>
      </c>
      <c r="AY213" s="251" t="s">
        <v>118</v>
      </c>
    </row>
    <row r="214" s="2" customFormat="1" ht="44.25" customHeight="1">
      <c r="A214" s="38"/>
      <c r="B214" s="39"/>
      <c r="C214" s="212" t="s">
        <v>277</v>
      </c>
      <c r="D214" s="212" t="s">
        <v>120</v>
      </c>
      <c r="E214" s="213" t="s">
        <v>278</v>
      </c>
      <c r="F214" s="214" t="s">
        <v>279</v>
      </c>
      <c r="G214" s="215" t="s">
        <v>280</v>
      </c>
      <c r="H214" s="216">
        <v>38.25</v>
      </c>
      <c r="I214" s="217"/>
      <c r="J214" s="218">
        <f>ROUND(I214*H214,2)</f>
        <v>0</v>
      </c>
      <c r="K214" s="219"/>
      <c r="L214" s="44"/>
      <c r="M214" s="220" t="s">
        <v>1</v>
      </c>
      <c r="N214" s="221" t="s">
        <v>43</v>
      </c>
      <c r="O214" s="91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4" t="s">
        <v>124</v>
      </c>
      <c r="AT214" s="224" t="s">
        <v>120</v>
      </c>
      <c r="AU214" s="224" t="s">
        <v>84</v>
      </c>
      <c r="AY214" s="17" t="s">
        <v>118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21</v>
      </c>
      <c r="BK214" s="225">
        <f>ROUND(I214*H214,2)</f>
        <v>0</v>
      </c>
      <c r="BL214" s="17" t="s">
        <v>124</v>
      </c>
      <c r="BM214" s="224" t="s">
        <v>281</v>
      </c>
    </row>
    <row r="215" s="2" customFormat="1">
      <c r="A215" s="38"/>
      <c r="B215" s="39"/>
      <c r="C215" s="40"/>
      <c r="D215" s="226" t="s">
        <v>126</v>
      </c>
      <c r="E215" s="40"/>
      <c r="F215" s="227" t="s">
        <v>282</v>
      </c>
      <c r="G215" s="40"/>
      <c r="H215" s="40"/>
      <c r="I215" s="228"/>
      <c r="J215" s="40"/>
      <c r="K215" s="40"/>
      <c r="L215" s="44"/>
      <c r="M215" s="229"/>
      <c r="N215" s="230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126</v>
      </c>
      <c r="AU215" s="17" t="s">
        <v>84</v>
      </c>
    </row>
    <row r="216" s="14" customFormat="1">
      <c r="A216" s="14"/>
      <c r="B216" s="241"/>
      <c r="C216" s="242"/>
      <c r="D216" s="226" t="s">
        <v>141</v>
      </c>
      <c r="E216" s="243" t="s">
        <v>1</v>
      </c>
      <c r="F216" s="244" t="s">
        <v>283</v>
      </c>
      <c r="G216" s="242"/>
      <c r="H216" s="245">
        <v>38.25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141</v>
      </c>
      <c r="AU216" s="251" t="s">
        <v>84</v>
      </c>
      <c r="AV216" s="14" t="s">
        <v>84</v>
      </c>
      <c r="AW216" s="14" t="s">
        <v>35</v>
      </c>
      <c r="AX216" s="14" t="s">
        <v>21</v>
      </c>
      <c r="AY216" s="251" t="s">
        <v>118</v>
      </c>
    </row>
    <row r="217" s="2" customFormat="1" ht="33" customHeight="1">
      <c r="A217" s="38"/>
      <c r="B217" s="39"/>
      <c r="C217" s="212" t="s">
        <v>284</v>
      </c>
      <c r="D217" s="212" t="s">
        <v>120</v>
      </c>
      <c r="E217" s="213" t="s">
        <v>285</v>
      </c>
      <c r="F217" s="214" t="s">
        <v>286</v>
      </c>
      <c r="G217" s="215" t="s">
        <v>123</v>
      </c>
      <c r="H217" s="216">
        <v>1204.8199999999999</v>
      </c>
      <c r="I217" s="217"/>
      <c r="J217" s="218">
        <f>ROUND(I217*H217,2)</f>
        <v>0</v>
      </c>
      <c r="K217" s="219"/>
      <c r="L217" s="44"/>
      <c r="M217" s="220" t="s">
        <v>1</v>
      </c>
      <c r="N217" s="221" t="s">
        <v>43</v>
      </c>
      <c r="O217" s="91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124</v>
      </c>
      <c r="AT217" s="224" t="s">
        <v>120</v>
      </c>
      <c r="AU217" s="224" t="s">
        <v>84</v>
      </c>
      <c r="AY217" s="17" t="s">
        <v>118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21</v>
      </c>
      <c r="BK217" s="225">
        <f>ROUND(I217*H217,2)</f>
        <v>0</v>
      </c>
      <c r="BL217" s="17" t="s">
        <v>124</v>
      </c>
      <c r="BM217" s="224" t="s">
        <v>287</v>
      </c>
    </row>
    <row r="218" s="14" customFormat="1">
      <c r="A218" s="14"/>
      <c r="B218" s="241"/>
      <c r="C218" s="242"/>
      <c r="D218" s="226" t="s">
        <v>141</v>
      </c>
      <c r="E218" s="243" t="s">
        <v>1</v>
      </c>
      <c r="F218" s="244" t="s">
        <v>288</v>
      </c>
      <c r="G218" s="242"/>
      <c r="H218" s="245">
        <v>1191.72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141</v>
      </c>
      <c r="AU218" s="251" t="s">
        <v>84</v>
      </c>
      <c r="AV218" s="14" t="s">
        <v>84</v>
      </c>
      <c r="AW218" s="14" t="s">
        <v>35</v>
      </c>
      <c r="AX218" s="14" t="s">
        <v>78</v>
      </c>
      <c r="AY218" s="251" t="s">
        <v>118</v>
      </c>
    </row>
    <row r="219" s="13" customFormat="1">
      <c r="A219" s="13"/>
      <c r="B219" s="231"/>
      <c r="C219" s="232"/>
      <c r="D219" s="226" t="s">
        <v>141</v>
      </c>
      <c r="E219" s="233" t="s">
        <v>1</v>
      </c>
      <c r="F219" s="234" t="s">
        <v>289</v>
      </c>
      <c r="G219" s="232"/>
      <c r="H219" s="233" t="s">
        <v>1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141</v>
      </c>
      <c r="AU219" s="240" t="s">
        <v>84</v>
      </c>
      <c r="AV219" s="13" t="s">
        <v>21</v>
      </c>
      <c r="AW219" s="13" t="s">
        <v>35</v>
      </c>
      <c r="AX219" s="13" t="s">
        <v>78</v>
      </c>
      <c r="AY219" s="240" t="s">
        <v>118</v>
      </c>
    </row>
    <row r="220" s="14" customFormat="1">
      <c r="A220" s="14"/>
      <c r="B220" s="241"/>
      <c r="C220" s="242"/>
      <c r="D220" s="226" t="s">
        <v>141</v>
      </c>
      <c r="E220" s="243" t="s">
        <v>1</v>
      </c>
      <c r="F220" s="244" t="s">
        <v>290</v>
      </c>
      <c r="G220" s="242"/>
      <c r="H220" s="245">
        <v>13.1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141</v>
      </c>
      <c r="AU220" s="251" t="s">
        <v>84</v>
      </c>
      <c r="AV220" s="14" t="s">
        <v>84</v>
      </c>
      <c r="AW220" s="14" t="s">
        <v>35</v>
      </c>
      <c r="AX220" s="14" t="s">
        <v>78</v>
      </c>
      <c r="AY220" s="251" t="s">
        <v>118</v>
      </c>
    </row>
    <row r="221" s="2" customFormat="1" ht="37.8" customHeight="1">
      <c r="A221" s="38"/>
      <c r="B221" s="39"/>
      <c r="C221" s="212" t="s">
        <v>291</v>
      </c>
      <c r="D221" s="212" t="s">
        <v>120</v>
      </c>
      <c r="E221" s="213" t="s">
        <v>292</v>
      </c>
      <c r="F221" s="214" t="s">
        <v>293</v>
      </c>
      <c r="G221" s="215" t="s">
        <v>123</v>
      </c>
      <c r="H221" s="216">
        <v>1204.8199999999999</v>
      </c>
      <c r="I221" s="217"/>
      <c r="J221" s="218">
        <f>ROUND(I221*H221,2)</f>
        <v>0</v>
      </c>
      <c r="K221" s="219"/>
      <c r="L221" s="44"/>
      <c r="M221" s="220" t="s">
        <v>1</v>
      </c>
      <c r="N221" s="221" t="s">
        <v>43</v>
      </c>
      <c r="O221" s="91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4" t="s">
        <v>124</v>
      </c>
      <c r="AT221" s="224" t="s">
        <v>120</v>
      </c>
      <c r="AU221" s="224" t="s">
        <v>84</v>
      </c>
      <c r="AY221" s="17" t="s">
        <v>118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7" t="s">
        <v>21</v>
      </c>
      <c r="BK221" s="225">
        <f>ROUND(I221*H221,2)</f>
        <v>0</v>
      </c>
      <c r="BL221" s="17" t="s">
        <v>124</v>
      </c>
      <c r="BM221" s="224" t="s">
        <v>294</v>
      </c>
    </row>
    <row r="222" s="14" customFormat="1">
      <c r="A222" s="14"/>
      <c r="B222" s="241"/>
      <c r="C222" s="242"/>
      <c r="D222" s="226" t="s">
        <v>141</v>
      </c>
      <c r="E222" s="243" t="s">
        <v>1</v>
      </c>
      <c r="F222" s="244" t="s">
        <v>288</v>
      </c>
      <c r="G222" s="242"/>
      <c r="H222" s="245">
        <v>1191.72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141</v>
      </c>
      <c r="AU222" s="251" t="s">
        <v>84</v>
      </c>
      <c r="AV222" s="14" t="s">
        <v>84</v>
      </c>
      <c r="AW222" s="14" t="s">
        <v>35</v>
      </c>
      <c r="AX222" s="14" t="s">
        <v>78</v>
      </c>
      <c r="AY222" s="251" t="s">
        <v>118</v>
      </c>
    </row>
    <row r="223" s="13" customFormat="1">
      <c r="A223" s="13"/>
      <c r="B223" s="231"/>
      <c r="C223" s="232"/>
      <c r="D223" s="226" t="s">
        <v>141</v>
      </c>
      <c r="E223" s="233" t="s">
        <v>1</v>
      </c>
      <c r="F223" s="234" t="s">
        <v>289</v>
      </c>
      <c r="G223" s="232"/>
      <c r="H223" s="233" t="s">
        <v>1</v>
      </c>
      <c r="I223" s="235"/>
      <c r="J223" s="232"/>
      <c r="K223" s="232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141</v>
      </c>
      <c r="AU223" s="240" t="s">
        <v>84</v>
      </c>
      <c r="AV223" s="13" t="s">
        <v>21</v>
      </c>
      <c r="AW223" s="13" t="s">
        <v>35</v>
      </c>
      <c r="AX223" s="13" t="s">
        <v>78</v>
      </c>
      <c r="AY223" s="240" t="s">
        <v>118</v>
      </c>
    </row>
    <row r="224" s="14" customFormat="1">
      <c r="A224" s="14"/>
      <c r="B224" s="241"/>
      <c r="C224" s="242"/>
      <c r="D224" s="226" t="s">
        <v>141</v>
      </c>
      <c r="E224" s="243" t="s">
        <v>1</v>
      </c>
      <c r="F224" s="244" t="s">
        <v>290</v>
      </c>
      <c r="G224" s="242"/>
      <c r="H224" s="245">
        <v>13.1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141</v>
      </c>
      <c r="AU224" s="251" t="s">
        <v>84</v>
      </c>
      <c r="AV224" s="14" t="s">
        <v>84</v>
      </c>
      <c r="AW224" s="14" t="s">
        <v>35</v>
      </c>
      <c r="AX224" s="14" t="s">
        <v>78</v>
      </c>
      <c r="AY224" s="251" t="s">
        <v>118</v>
      </c>
    </row>
    <row r="225" s="2" customFormat="1" ht="24.15" customHeight="1">
      <c r="A225" s="38"/>
      <c r="B225" s="39"/>
      <c r="C225" s="212" t="s">
        <v>295</v>
      </c>
      <c r="D225" s="212" t="s">
        <v>120</v>
      </c>
      <c r="E225" s="213" t="s">
        <v>296</v>
      </c>
      <c r="F225" s="214" t="s">
        <v>297</v>
      </c>
      <c r="G225" s="215" t="s">
        <v>123</v>
      </c>
      <c r="H225" s="216">
        <v>5.5899999999999999</v>
      </c>
      <c r="I225" s="217"/>
      <c r="J225" s="218">
        <f>ROUND(I225*H225,2)</f>
        <v>0</v>
      </c>
      <c r="K225" s="219"/>
      <c r="L225" s="44"/>
      <c r="M225" s="220" t="s">
        <v>1</v>
      </c>
      <c r="N225" s="221" t="s">
        <v>43</v>
      </c>
      <c r="O225" s="91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4" t="s">
        <v>124</v>
      </c>
      <c r="AT225" s="224" t="s">
        <v>120</v>
      </c>
      <c r="AU225" s="224" t="s">
        <v>84</v>
      </c>
      <c r="AY225" s="17" t="s">
        <v>118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7" t="s">
        <v>21</v>
      </c>
      <c r="BK225" s="225">
        <f>ROUND(I225*H225,2)</f>
        <v>0</v>
      </c>
      <c r="BL225" s="17" t="s">
        <v>124</v>
      </c>
      <c r="BM225" s="224" t="s">
        <v>298</v>
      </c>
    </row>
    <row r="226" s="2" customFormat="1" ht="16.5" customHeight="1">
      <c r="A226" s="38"/>
      <c r="B226" s="39"/>
      <c r="C226" s="252" t="s">
        <v>299</v>
      </c>
      <c r="D226" s="252" t="s">
        <v>300</v>
      </c>
      <c r="E226" s="253" t="s">
        <v>301</v>
      </c>
      <c r="F226" s="254" t="s">
        <v>302</v>
      </c>
      <c r="G226" s="255" t="s">
        <v>303</v>
      </c>
      <c r="H226" s="256">
        <v>0.084000000000000005</v>
      </c>
      <c r="I226" s="257"/>
      <c r="J226" s="258">
        <f>ROUND(I226*H226,2)</f>
        <v>0</v>
      </c>
      <c r="K226" s="259"/>
      <c r="L226" s="260"/>
      <c r="M226" s="261" t="s">
        <v>1</v>
      </c>
      <c r="N226" s="262" t="s">
        <v>43</v>
      </c>
      <c r="O226" s="91"/>
      <c r="P226" s="222">
        <f>O226*H226</f>
        <v>0</v>
      </c>
      <c r="Q226" s="222">
        <v>0.001</v>
      </c>
      <c r="R226" s="222">
        <f>Q226*H226</f>
        <v>8.4000000000000009E-05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168</v>
      </c>
      <c r="AT226" s="224" t="s">
        <v>300</v>
      </c>
      <c r="AU226" s="224" t="s">
        <v>84</v>
      </c>
      <c r="AY226" s="17" t="s">
        <v>118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21</v>
      </c>
      <c r="BK226" s="225">
        <f>ROUND(I226*H226,2)</f>
        <v>0</v>
      </c>
      <c r="BL226" s="17" t="s">
        <v>124</v>
      </c>
      <c r="BM226" s="224" t="s">
        <v>304</v>
      </c>
    </row>
    <row r="227" s="14" customFormat="1">
      <c r="A227" s="14"/>
      <c r="B227" s="241"/>
      <c r="C227" s="242"/>
      <c r="D227" s="226" t="s">
        <v>141</v>
      </c>
      <c r="E227" s="242"/>
      <c r="F227" s="244" t="s">
        <v>305</v>
      </c>
      <c r="G227" s="242"/>
      <c r="H227" s="245">
        <v>0.084000000000000005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141</v>
      </c>
      <c r="AU227" s="251" t="s">
        <v>84</v>
      </c>
      <c r="AV227" s="14" t="s">
        <v>84</v>
      </c>
      <c r="AW227" s="14" t="s">
        <v>4</v>
      </c>
      <c r="AX227" s="14" t="s">
        <v>21</v>
      </c>
      <c r="AY227" s="251" t="s">
        <v>118</v>
      </c>
    </row>
    <row r="228" s="2" customFormat="1" ht="24.15" customHeight="1">
      <c r="A228" s="38"/>
      <c r="B228" s="39"/>
      <c r="C228" s="212" t="s">
        <v>306</v>
      </c>
      <c r="D228" s="212" t="s">
        <v>120</v>
      </c>
      <c r="E228" s="213" t="s">
        <v>307</v>
      </c>
      <c r="F228" s="214" t="s">
        <v>308</v>
      </c>
      <c r="G228" s="215" t="s">
        <v>123</v>
      </c>
      <c r="H228" s="216">
        <v>1204.8199999999999</v>
      </c>
      <c r="I228" s="217"/>
      <c r="J228" s="218">
        <f>ROUND(I228*H228,2)</f>
        <v>0</v>
      </c>
      <c r="K228" s="219"/>
      <c r="L228" s="44"/>
      <c r="M228" s="220" t="s">
        <v>1</v>
      </c>
      <c r="N228" s="221" t="s">
        <v>43</v>
      </c>
      <c r="O228" s="91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4" t="s">
        <v>124</v>
      </c>
      <c r="AT228" s="224" t="s">
        <v>120</v>
      </c>
      <c r="AU228" s="224" t="s">
        <v>84</v>
      </c>
      <c r="AY228" s="17" t="s">
        <v>118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21</v>
      </c>
      <c r="BK228" s="225">
        <f>ROUND(I228*H228,2)</f>
        <v>0</v>
      </c>
      <c r="BL228" s="17" t="s">
        <v>124</v>
      </c>
      <c r="BM228" s="224" t="s">
        <v>309</v>
      </c>
    </row>
    <row r="229" s="2" customFormat="1" ht="16.5" customHeight="1">
      <c r="A229" s="38"/>
      <c r="B229" s="39"/>
      <c r="C229" s="252" t="s">
        <v>310</v>
      </c>
      <c r="D229" s="252" t="s">
        <v>300</v>
      </c>
      <c r="E229" s="253" t="s">
        <v>311</v>
      </c>
      <c r="F229" s="254" t="s">
        <v>312</v>
      </c>
      <c r="G229" s="255" t="s">
        <v>303</v>
      </c>
      <c r="H229" s="256">
        <v>18.071999999999999</v>
      </c>
      <c r="I229" s="257"/>
      <c r="J229" s="258">
        <f>ROUND(I229*H229,2)</f>
        <v>0</v>
      </c>
      <c r="K229" s="259"/>
      <c r="L229" s="260"/>
      <c r="M229" s="261" t="s">
        <v>1</v>
      </c>
      <c r="N229" s="262" t="s">
        <v>43</v>
      </c>
      <c r="O229" s="91"/>
      <c r="P229" s="222">
        <f>O229*H229</f>
        <v>0</v>
      </c>
      <c r="Q229" s="222">
        <v>0.001</v>
      </c>
      <c r="R229" s="222">
        <f>Q229*H229</f>
        <v>0.018072000000000001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168</v>
      </c>
      <c r="AT229" s="224" t="s">
        <v>300</v>
      </c>
      <c r="AU229" s="224" t="s">
        <v>84</v>
      </c>
      <c r="AY229" s="17" t="s">
        <v>118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21</v>
      </c>
      <c r="BK229" s="225">
        <f>ROUND(I229*H229,2)</f>
        <v>0</v>
      </c>
      <c r="BL229" s="17" t="s">
        <v>124</v>
      </c>
      <c r="BM229" s="224" t="s">
        <v>313</v>
      </c>
    </row>
    <row r="230" s="14" customFormat="1">
      <c r="A230" s="14"/>
      <c r="B230" s="241"/>
      <c r="C230" s="242"/>
      <c r="D230" s="226" t="s">
        <v>141</v>
      </c>
      <c r="E230" s="242"/>
      <c r="F230" s="244" t="s">
        <v>314</v>
      </c>
      <c r="G230" s="242"/>
      <c r="H230" s="245">
        <v>18.071999999999999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141</v>
      </c>
      <c r="AU230" s="251" t="s">
        <v>84</v>
      </c>
      <c r="AV230" s="14" t="s">
        <v>84</v>
      </c>
      <c r="AW230" s="14" t="s">
        <v>4</v>
      </c>
      <c r="AX230" s="14" t="s">
        <v>21</v>
      </c>
      <c r="AY230" s="251" t="s">
        <v>118</v>
      </c>
    </row>
    <row r="231" s="2" customFormat="1" ht="37.8" customHeight="1">
      <c r="A231" s="38"/>
      <c r="B231" s="39"/>
      <c r="C231" s="212" t="s">
        <v>315</v>
      </c>
      <c r="D231" s="212" t="s">
        <v>120</v>
      </c>
      <c r="E231" s="213" t="s">
        <v>316</v>
      </c>
      <c r="F231" s="214" t="s">
        <v>317</v>
      </c>
      <c r="G231" s="215" t="s">
        <v>123</v>
      </c>
      <c r="H231" s="216">
        <v>104.70999999999999</v>
      </c>
      <c r="I231" s="217"/>
      <c r="J231" s="218">
        <f>ROUND(I231*H231,2)</f>
        <v>0</v>
      </c>
      <c r="K231" s="219"/>
      <c r="L231" s="44"/>
      <c r="M231" s="220" t="s">
        <v>1</v>
      </c>
      <c r="N231" s="221" t="s">
        <v>43</v>
      </c>
      <c r="O231" s="91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4" t="s">
        <v>124</v>
      </c>
      <c r="AT231" s="224" t="s">
        <v>120</v>
      </c>
      <c r="AU231" s="224" t="s">
        <v>84</v>
      </c>
      <c r="AY231" s="17" t="s">
        <v>118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21</v>
      </c>
      <c r="BK231" s="225">
        <f>ROUND(I231*H231,2)</f>
        <v>0</v>
      </c>
      <c r="BL231" s="17" t="s">
        <v>124</v>
      </c>
      <c r="BM231" s="224" t="s">
        <v>318</v>
      </c>
    </row>
    <row r="232" s="13" customFormat="1">
      <c r="A232" s="13"/>
      <c r="B232" s="231"/>
      <c r="C232" s="232"/>
      <c r="D232" s="226" t="s">
        <v>141</v>
      </c>
      <c r="E232" s="233" t="s">
        <v>1</v>
      </c>
      <c r="F232" s="234" t="s">
        <v>142</v>
      </c>
      <c r="G232" s="232"/>
      <c r="H232" s="233" t="s">
        <v>1</v>
      </c>
      <c r="I232" s="235"/>
      <c r="J232" s="232"/>
      <c r="K232" s="232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141</v>
      </c>
      <c r="AU232" s="240" t="s">
        <v>84</v>
      </c>
      <c r="AV232" s="13" t="s">
        <v>21</v>
      </c>
      <c r="AW232" s="13" t="s">
        <v>35</v>
      </c>
      <c r="AX232" s="13" t="s">
        <v>78</v>
      </c>
      <c r="AY232" s="240" t="s">
        <v>118</v>
      </c>
    </row>
    <row r="233" s="14" customFormat="1">
      <c r="A233" s="14"/>
      <c r="B233" s="241"/>
      <c r="C233" s="242"/>
      <c r="D233" s="226" t="s">
        <v>141</v>
      </c>
      <c r="E233" s="243" t="s">
        <v>1</v>
      </c>
      <c r="F233" s="244" t="s">
        <v>319</v>
      </c>
      <c r="G233" s="242"/>
      <c r="H233" s="245">
        <v>10.557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141</v>
      </c>
      <c r="AU233" s="251" t="s">
        <v>84</v>
      </c>
      <c r="AV233" s="14" t="s">
        <v>84</v>
      </c>
      <c r="AW233" s="14" t="s">
        <v>35</v>
      </c>
      <c r="AX233" s="14" t="s">
        <v>78</v>
      </c>
      <c r="AY233" s="251" t="s">
        <v>118</v>
      </c>
    </row>
    <row r="234" s="13" customFormat="1">
      <c r="A234" s="13"/>
      <c r="B234" s="231"/>
      <c r="C234" s="232"/>
      <c r="D234" s="226" t="s">
        <v>141</v>
      </c>
      <c r="E234" s="233" t="s">
        <v>1</v>
      </c>
      <c r="F234" s="234" t="s">
        <v>144</v>
      </c>
      <c r="G234" s="232"/>
      <c r="H234" s="233" t="s">
        <v>1</v>
      </c>
      <c r="I234" s="235"/>
      <c r="J234" s="232"/>
      <c r="K234" s="232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141</v>
      </c>
      <c r="AU234" s="240" t="s">
        <v>84</v>
      </c>
      <c r="AV234" s="13" t="s">
        <v>21</v>
      </c>
      <c r="AW234" s="13" t="s">
        <v>35</v>
      </c>
      <c r="AX234" s="13" t="s">
        <v>78</v>
      </c>
      <c r="AY234" s="240" t="s">
        <v>118</v>
      </c>
    </row>
    <row r="235" s="14" customFormat="1">
      <c r="A235" s="14"/>
      <c r="B235" s="241"/>
      <c r="C235" s="242"/>
      <c r="D235" s="226" t="s">
        <v>141</v>
      </c>
      <c r="E235" s="243" t="s">
        <v>1</v>
      </c>
      <c r="F235" s="244" t="s">
        <v>320</v>
      </c>
      <c r="G235" s="242"/>
      <c r="H235" s="245">
        <v>21.870999999999999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141</v>
      </c>
      <c r="AU235" s="251" t="s">
        <v>84</v>
      </c>
      <c r="AV235" s="14" t="s">
        <v>84</v>
      </c>
      <c r="AW235" s="14" t="s">
        <v>35</v>
      </c>
      <c r="AX235" s="14" t="s">
        <v>78</v>
      </c>
      <c r="AY235" s="251" t="s">
        <v>118</v>
      </c>
    </row>
    <row r="236" s="13" customFormat="1">
      <c r="A236" s="13"/>
      <c r="B236" s="231"/>
      <c r="C236" s="232"/>
      <c r="D236" s="226" t="s">
        <v>141</v>
      </c>
      <c r="E236" s="233" t="s">
        <v>1</v>
      </c>
      <c r="F236" s="234" t="s">
        <v>321</v>
      </c>
      <c r="G236" s="232"/>
      <c r="H236" s="233" t="s">
        <v>1</v>
      </c>
      <c r="I236" s="235"/>
      <c r="J236" s="232"/>
      <c r="K236" s="232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141</v>
      </c>
      <c r="AU236" s="240" t="s">
        <v>84</v>
      </c>
      <c r="AV236" s="13" t="s">
        <v>21</v>
      </c>
      <c r="AW236" s="13" t="s">
        <v>35</v>
      </c>
      <c r="AX236" s="13" t="s">
        <v>78</v>
      </c>
      <c r="AY236" s="240" t="s">
        <v>118</v>
      </c>
    </row>
    <row r="237" s="14" customFormat="1">
      <c r="A237" s="14"/>
      <c r="B237" s="241"/>
      <c r="C237" s="242"/>
      <c r="D237" s="226" t="s">
        <v>141</v>
      </c>
      <c r="E237" s="243" t="s">
        <v>1</v>
      </c>
      <c r="F237" s="244" t="s">
        <v>322</v>
      </c>
      <c r="G237" s="242"/>
      <c r="H237" s="245">
        <v>63.113999999999997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141</v>
      </c>
      <c r="AU237" s="251" t="s">
        <v>84</v>
      </c>
      <c r="AV237" s="14" t="s">
        <v>84</v>
      </c>
      <c r="AW237" s="14" t="s">
        <v>35</v>
      </c>
      <c r="AX237" s="14" t="s">
        <v>78</v>
      </c>
      <c r="AY237" s="251" t="s">
        <v>118</v>
      </c>
    </row>
    <row r="238" s="13" customFormat="1">
      <c r="A238" s="13"/>
      <c r="B238" s="231"/>
      <c r="C238" s="232"/>
      <c r="D238" s="226" t="s">
        <v>141</v>
      </c>
      <c r="E238" s="233" t="s">
        <v>1</v>
      </c>
      <c r="F238" s="234" t="s">
        <v>323</v>
      </c>
      <c r="G238" s="232"/>
      <c r="H238" s="233" t="s">
        <v>1</v>
      </c>
      <c r="I238" s="235"/>
      <c r="J238" s="232"/>
      <c r="K238" s="232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141</v>
      </c>
      <c r="AU238" s="240" t="s">
        <v>84</v>
      </c>
      <c r="AV238" s="13" t="s">
        <v>21</v>
      </c>
      <c r="AW238" s="13" t="s">
        <v>35</v>
      </c>
      <c r="AX238" s="13" t="s">
        <v>78</v>
      </c>
      <c r="AY238" s="240" t="s">
        <v>118</v>
      </c>
    </row>
    <row r="239" s="14" customFormat="1">
      <c r="A239" s="14"/>
      <c r="B239" s="241"/>
      <c r="C239" s="242"/>
      <c r="D239" s="226" t="s">
        <v>141</v>
      </c>
      <c r="E239" s="243" t="s">
        <v>1</v>
      </c>
      <c r="F239" s="244" t="s">
        <v>324</v>
      </c>
      <c r="G239" s="242"/>
      <c r="H239" s="245">
        <v>9.1679999999999993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141</v>
      </c>
      <c r="AU239" s="251" t="s">
        <v>84</v>
      </c>
      <c r="AV239" s="14" t="s">
        <v>84</v>
      </c>
      <c r="AW239" s="14" t="s">
        <v>35</v>
      </c>
      <c r="AX239" s="14" t="s">
        <v>78</v>
      </c>
      <c r="AY239" s="251" t="s">
        <v>118</v>
      </c>
    </row>
    <row r="240" s="2" customFormat="1" ht="37.8" customHeight="1">
      <c r="A240" s="38"/>
      <c r="B240" s="39"/>
      <c r="C240" s="212" t="s">
        <v>325</v>
      </c>
      <c r="D240" s="212" t="s">
        <v>120</v>
      </c>
      <c r="E240" s="213" t="s">
        <v>326</v>
      </c>
      <c r="F240" s="214" t="s">
        <v>327</v>
      </c>
      <c r="G240" s="215" t="s">
        <v>123</v>
      </c>
      <c r="H240" s="216">
        <v>5.5899999999999999</v>
      </c>
      <c r="I240" s="217"/>
      <c r="J240" s="218">
        <f>ROUND(I240*H240,2)</f>
        <v>0</v>
      </c>
      <c r="K240" s="219"/>
      <c r="L240" s="44"/>
      <c r="M240" s="220" t="s">
        <v>1</v>
      </c>
      <c r="N240" s="221" t="s">
        <v>43</v>
      </c>
      <c r="O240" s="91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4" t="s">
        <v>124</v>
      </c>
      <c r="AT240" s="224" t="s">
        <v>120</v>
      </c>
      <c r="AU240" s="224" t="s">
        <v>84</v>
      </c>
      <c r="AY240" s="17" t="s">
        <v>118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21</v>
      </c>
      <c r="BK240" s="225">
        <f>ROUND(I240*H240,2)</f>
        <v>0</v>
      </c>
      <c r="BL240" s="17" t="s">
        <v>124</v>
      </c>
      <c r="BM240" s="224" t="s">
        <v>328</v>
      </c>
    </row>
    <row r="241" s="14" customFormat="1">
      <c r="A241" s="14"/>
      <c r="B241" s="241"/>
      <c r="C241" s="242"/>
      <c r="D241" s="226" t="s">
        <v>141</v>
      </c>
      <c r="E241" s="243" t="s">
        <v>1</v>
      </c>
      <c r="F241" s="244" t="s">
        <v>329</v>
      </c>
      <c r="G241" s="242"/>
      <c r="H241" s="245">
        <v>5.5899999999999999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141</v>
      </c>
      <c r="AU241" s="251" t="s">
        <v>84</v>
      </c>
      <c r="AV241" s="14" t="s">
        <v>84</v>
      </c>
      <c r="AW241" s="14" t="s">
        <v>35</v>
      </c>
      <c r="AX241" s="14" t="s">
        <v>21</v>
      </c>
      <c r="AY241" s="251" t="s">
        <v>118</v>
      </c>
    </row>
    <row r="242" s="12" customFormat="1" ht="22.8" customHeight="1">
      <c r="A242" s="12"/>
      <c r="B242" s="196"/>
      <c r="C242" s="197"/>
      <c r="D242" s="198" t="s">
        <v>77</v>
      </c>
      <c r="E242" s="210" t="s">
        <v>132</v>
      </c>
      <c r="F242" s="210" t="s">
        <v>330</v>
      </c>
      <c r="G242" s="197"/>
      <c r="H242" s="197"/>
      <c r="I242" s="200"/>
      <c r="J242" s="211">
        <f>BK242</f>
        <v>0</v>
      </c>
      <c r="K242" s="197"/>
      <c r="L242" s="202"/>
      <c r="M242" s="203"/>
      <c r="N242" s="204"/>
      <c r="O242" s="204"/>
      <c r="P242" s="205">
        <f>SUM(P243:P277)</f>
        <v>0</v>
      </c>
      <c r="Q242" s="204"/>
      <c r="R242" s="205">
        <f>SUM(R243:R277)</f>
        <v>2.7261131554402001</v>
      </c>
      <c r="S242" s="204"/>
      <c r="T242" s="206">
        <f>SUM(T243:T277)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7" t="s">
        <v>21</v>
      </c>
      <c r="AT242" s="208" t="s">
        <v>77</v>
      </c>
      <c r="AU242" s="208" t="s">
        <v>21</v>
      </c>
      <c r="AY242" s="207" t="s">
        <v>118</v>
      </c>
      <c r="BK242" s="209">
        <f>SUM(BK243:BK277)</f>
        <v>0</v>
      </c>
    </row>
    <row r="243" s="2" customFormat="1" ht="24.15" customHeight="1">
      <c r="A243" s="38"/>
      <c r="B243" s="39"/>
      <c r="C243" s="212" t="s">
        <v>331</v>
      </c>
      <c r="D243" s="212" t="s">
        <v>120</v>
      </c>
      <c r="E243" s="213" t="s">
        <v>332</v>
      </c>
      <c r="F243" s="214" t="s">
        <v>333</v>
      </c>
      <c r="G243" s="215" t="s">
        <v>280</v>
      </c>
      <c r="H243" s="216">
        <v>0.40899999999999997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43</v>
      </c>
      <c r="O243" s="91"/>
      <c r="P243" s="222">
        <f>O243*H243</f>
        <v>0</v>
      </c>
      <c r="Q243" s="222">
        <v>1.0627727797</v>
      </c>
      <c r="R243" s="222">
        <f>Q243*H243</f>
        <v>0.43467406689729993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334</v>
      </c>
      <c r="AT243" s="224" t="s">
        <v>120</v>
      </c>
      <c r="AU243" s="224" t="s">
        <v>84</v>
      </c>
      <c r="AY243" s="17" t="s">
        <v>118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21</v>
      </c>
      <c r="BK243" s="225">
        <f>ROUND(I243*H243,2)</f>
        <v>0</v>
      </c>
      <c r="BL243" s="17" t="s">
        <v>334</v>
      </c>
      <c r="BM243" s="224" t="s">
        <v>335</v>
      </c>
    </row>
    <row r="244" s="14" customFormat="1">
      <c r="A244" s="14"/>
      <c r="B244" s="241"/>
      <c r="C244" s="242"/>
      <c r="D244" s="226" t="s">
        <v>141</v>
      </c>
      <c r="E244" s="243" t="s">
        <v>1</v>
      </c>
      <c r="F244" s="244" t="s">
        <v>336</v>
      </c>
      <c r="G244" s="242"/>
      <c r="H244" s="245">
        <v>0.40899999999999997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141</v>
      </c>
      <c r="AU244" s="251" t="s">
        <v>84</v>
      </c>
      <c r="AV244" s="14" t="s">
        <v>84</v>
      </c>
      <c r="AW244" s="14" t="s">
        <v>35</v>
      </c>
      <c r="AX244" s="14" t="s">
        <v>21</v>
      </c>
      <c r="AY244" s="251" t="s">
        <v>118</v>
      </c>
    </row>
    <row r="245" s="2" customFormat="1" ht="37.8" customHeight="1">
      <c r="A245" s="38"/>
      <c r="B245" s="39"/>
      <c r="C245" s="212" t="s">
        <v>337</v>
      </c>
      <c r="D245" s="212" t="s">
        <v>120</v>
      </c>
      <c r="E245" s="213" t="s">
        <v>338</v>
      </c>
      <c r="F245" s="214" t="s">
        <v>339</v>
      </c>
      <c r="G245" s="215" t="s">
        <v>280</v>
      </c>
      <c r="H245" s="216">
        <v>0.027</v>
      </c>
      <c r="I245" s="217"/>
      <c r="J245" s="218">
        <f>ROUND(I245*H245,2)</f>
        <v>0</v>
      </c>
      <c r="K245" s="219"/>
      <c r="L245" s="44"/>
      <c r="M245" s="220" t="s">
        <v>1</v>
      </c>
      <c r="N245" s="221" t="s">
        <v>43</v>
      </c>
      <c r="O245" s="91"/>
      <c r="P245" s="222">
        <f>O245*H245</f>
        <v>0</v>
      </c>
      <c r="Q245" s="222">
        <v>1.0627727797</v>
      </c>
      <c r="R245" s="222">
        <f>Q245*H245</f>
        <v>0.028694865051899998</v>
      </c>
      <c r="S245" s="222">
        <v>0</v>
      </c>
      <c r="T245" s="22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4" t="s">
        <v>124</v>
      </c>
      <c r="AT245" s="224" t="s">
        <v>120</v>
      </c>
      <c r="AU245" s="224" t="s">
        <v>84</v>
      </c>
      <c r="AY245" s="17" t="s">
        <v>118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7" t="s">
        <v>21</v>
      </c>
      <c r="BK245" s="225">
        <f>ROUND(I245*H245,2)</f>
        <v>0</v>
      </c>
      <c r="BL245" s="17" t="s">
        <v>124</v>
      </c>
      <c r="BM245" s="224" t="s">
        <v>340</v>
      </c>
    </row>
    <row r="246" s="14" customFormat="1">
      <c r="A246" s="14"/>
      <c r="B246" s="241"/>
      <c r="C246" s="242"/>
      <c r="D246" s="226" t="s">
        <v>141</v>
      </c>
      <c r="E246" s="243" t="s">
        <v>1</v>
      </c>
      <c r="F246" s="244" t="s">
        <v>341</v>
      </c>
      <c r="G246" s="242"/>
      <c r="H246" s="245">
        <v>0.027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141</v>
      </c>
      <c r="AU246" s="251" t="s">
        <v>84</v>
      </c>
      <c r="AV246" s="14" t="s">
        <v>84</v>
      </c>
      <c r="AW246" s="14" t="s">
        <v>35</v>
      </c>
      <c r="AX246" s="14" t="s">
        <v>21</v>
      </c>
      <c r="AY246" s="251" t="s">
        <v>118</v>
      </c>
    </row>
    <row r="247" s="2" customFormat="1" ht="24.15" customHeight="1">
      <c r="A247" s="38"/>
      <c r="B247" s="39"/>
      <c r="C247" s="212" t="s">
        <v>342</v>
      </c>
      <c r="D247" s="212" t="s">
        <v>120</v>
      </c>
      <c r="E247" s="213" t="s">
        <v>343</v>
      </c>
      <c r="F247" s="214" t="s">
        <v>344</v>
      </c>
      <c r="G247" s="215" t="s">
        <v>138</v>
      </c>
      <c r="H247" s="216">
        <v>91.584000000000003</v>
      </c>
      <c r="I247" s="217"/>
      <c r="J247" s="218">
        <f>ROUND(I247*H247,2)</f>
        <v>0</v>
      </c>
      <c r="K247" s="219"/>
      <c r="L247" s="44"/>
      <c r="M247" s="220" t="s">
        <v>1</v>
      </c>
      <c r="N247" s="221" t="s">
        <v>43</v>
      </c>
      <c r="O247" s="91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4" t="s">
        <v>124</v>
      </c>
      <c r="AT247" s="224" t="s">
        <v>120</v>
      </c>
      <c r="AU247" s="224" t="s">
        <v>84</v>
      </c>
      <c r="AY247" s="17" t="s">
        <v>118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21</v>
      </c>
      <c r="BK247" s="225">
        <f>ROUND(I247*H247,2)</f>
        <v>0</v>
      </c>
      <c r="BL247" s="17" t="s">
        <v>124</v>
      </c>
      <c r="BM247" s="224" t="s">
        <v>345</v>
      </c>
    </row>
    <row r="248" s="13" customFormat="1">
      <c r="A248" s="13"/>
      <c r="B248" s="231"/>
      <c r="C248" s="232"/>
      <c r="D248" s="226" t="s">
        <v>141</v>
      </c>
      <c r="E248" s="233" t="s">
        <v>1</v>
      </c>
      <c r="F248" s="234" t="s">
        <v>346</v>
      </c>
      <c r="G248" s="232"/>
      <c r="H248" s="233" t="s">
        <v>1</v>
      </c>
      <c r="I248" s="235"/>
      <c r="J248" s="232"/>
      <c r="K248" s="232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141</v>
      </c>
      <c r="AU248" s="240" t="s">
        <v>84</v>
      </c>
      <c r="AV248" s="13" t="s">
        <v>21</v>
      </c>
      <c r="AW248" s="13" t="s">
        <v>35</v>
      </c>
      <c r="AX248" s="13" t="s">
        <v>78</v>
      </c>
      <c r="AY248" s="240" t="s">
        <v>118</v>
      </c>
    </row>
    <row r="249" s="14" customFormat="1">
      <c r="A249" s="14"/>
      <c r="B249" s="241"/>
      <c r="C249" s="242"/>
      <c r="D249" s="226" t="s">
        <v>141</v>
      </c>
      <c r="E249" s="243" t="s">
        <v>1</v>
      </c>
      <c r="F249" s="244" t="s">
        <v>347</v>
      </c>
      <c r="G249" s="242"/>
      <c r="H249" s="245">
        <v>20.010000000000002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141</v>
      </c>
      <c r="AU249" s="251" t="s">
        <v>84</v>
      </c>
      <c r="AV249" s="14" t="s">
        <v>84</v>
      </c>
      <c r="AW249" s="14" t="s">
        <v>35</v>
      </c>
      <c r="AX249" s="14" t="s">
        <v>78</v>
      </c>
      <c r="AY249" s="251" t="s">
        <v>118</v>
      </c>
    </row>
    <row r="250" s="13" customFormat="1">
      <c r="A250" s="13"/>
      <c r="B250" s="231"/>
      <c r="C250" s="232"/>
      <c r="D250" s="226" t="s">
        <v>141</v>
      </c>
      <c r="E250" s="233" t="s">
        <v>1</v>
      </c>
      <c r="F250" s="234" t="s">
        <v>348</v>
      </c>
      <c r="G250" s="232"/>
      <c r="H250" s="233" t="s">
        <v>1</v>
      </c>
      <c r="I250" s="235"/>
      <c r="J250" s="232"/>
      <c r="K250" s="232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141</v>
      </c>
      <c r="AU250" s="240" t="s">
        <v>84</v>
      </c>
      <c r="AV250" s="13" t="s">
        <v>21</v>
      </c>
      <c r="AW250" s="13" t="s">
        <v>35</v>
      </c>
      <c r="AX250" s="13" t="s">
        <v>78</v>
      </c>
      <c r="AY250" s="240" t="s">
        <v>118</v>
      </c>
    </row>
    <row r="251" s="14" customFormat="1">
      <c r="A251" s="14"/>
      <c r="B251" s="241"/>
      <c r="C251" s="242"/>
      <c r="D251" s="226" t="s">
        <v>141</v>
      </c>
      <c r="E251" s="243" t="s">
        <v>1</v>
      </c>
      <c r="F251" s="244" t="s">
        <v>349</v>
      </c>
      <c r="G251" s="242"/>
      <c r="H251" s="245">
        <v>34.103999999999999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141</v>
      </c>
      <c r="AU251" s="251" t="s">
        <v>84</v>
      </c>
      <c r="AV251" s="14" t="s">
        <v>84</v>
      </c>
      <c r="AW251" s="14" t="s">
        <v>35</v>
      </c>
      <c r="AX251" s="14" t="s">
        <v>78</v>
      </c>
      <c r="AY251" s="251" t="s">
        <v>118</v>
      </c>
    </row>
    <row r="252" s="13" customFormat="1">
      <c r="A252" s="13"/>
      <c r="B252" s="231"/>
      <c r="C252" s="232"/>
      <c r="D252" s="226" t="s">
        <v>141</v>
      </c>
      <c r="E252" s="233" t="s">
        <v>1</v>
      </c>
      <c r="F252" s="234" t="s">
        <v>198</v>
      </c>
      <c r="G252" s="232"/>
      <c r="H252" s="233" t="s">
        <v>1</v>
      </c>
      <c r="I252" s="235"/>
      <c r="J252" s="232"/>
      <c r="K252" s="232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141</v>
      </c>
      <c r="AU252" s="240" t="s">
        <v>84</v>
      </c>
      <c r="AV252" s="13" t="s">
        <v>21</v>
      </c>
      <c r="AW252" s="13" t="s">
        <v>35</v>
      </c>
      <c r="AX252" s="13" t="s">
        <v>78</v>
      </c>
      <c r="AY252" s="240" t="s">
        <v>118</v>
      </c>
    </row>
    <row r="253" s="14" customFormat="1">
      <c r="A253" s="14"/>
      <c r="B253" s="241"/>
      <c r="C253" s="242"/>
      <c r="D253" s="226" t="s">
        <v>141</v>
      </c>
      <c r="E253" s="243" t="s">
        <v>1</v>
      </c>
      <c r="F253" s="244" t="s">
        <v>350</v>
      </c>
      <c r="G253" s="242"/>
      <c r="H253" s="245">
        <v>22.530000000000001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141</v>
      </c>
      <c r="AU253" s="251" t="s">
        <v>84</v>
      </c>
      <c r="AV253" s="14" t="s">
        <v>84</v>
      </c>
      <c r="AW253" s="14" t="s">
        <v>35</v>
      </c>
      <c r="AX253" s="14" t="s">
        <v>78</v>
      </c>
      <c r="AY253" s="251" t="s">
        <v>118</v>
      </c>
    </row>
    <row r="254" s="13" customFormat="1">
      <c r="A254" s="13"/>
      <c r="B254" s="231"/>
      <c r="C254" s="232"/>
      <c r="D254" s="226" t="s">
        <v>141</v>
      </c>
      <c r="E254" s="233" t="s">
        <v>1</v>
      </c>
      <c r="F254" s="234" t="s">
        <v>351</v>
      </c>
      <c r="G254" s="232"/>
      <c r="H254" s="233" t="s">
        <v>1</v>
      </c>
      <c r="I254" s="235"/>
      <c r="J254" s="232"/>
      <c r="K254" s="232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141</v>
      </c>
      <c r="AU254" s="240" t="s">
        <v>84</v>
      </c>
      <c r="AV254" s="13" t="s">
        <v>21</v>
      </c>
      <c r="AW254" s="13" t="s">
        <v>35</v>
      </c>
      <c r="AX254" s="13" t="s">
        <v>78</v>
      </c>
      <c r="AY254" s="240" t="s">
        <v>118</v>
      </c>
    </row>
    <row r="255" s="14" customFormat="1">
      <c r="A255" s="14"/>
      <c r="B255" s="241"/>
      <c r="C255" s="242"/>
      <c r="D255" s="226" t="s">
        <v>141</v>
      </c>
      <c r="E255" s="243" t="s">
        <v>1</v>
      </c>
      <c r="F255" s="244" t="s">
        <v>352</v>
      </c>
      <c r="G255" s="242"/>
      <c r="H255" s="245">
        <v>9.5399999999999991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141</v>
      </c>
      <c r="AU255" s="251" t="s">
        <v>84</v>
      </c>
      <c r="AV255" s="14" t="s">
        <v>84</v>
      </c>
      <c r="AW255" s="14" t="s">
        <v>35</v>
      </c>
      <c r="AX255" s="14" t="s">
        <v>78</v>
      </c>
      <c r="AY255" s="251" t="s">
        <v>118</v>
      </c>
    </row>
    <row r="256" s="13" customFormat="1">
      <c r="A256" s="13"/>
      <c r="B256" s="231"/>
      <c r="C256" s="232"/>
      <c r="D256" s="226" t="s">
        <v>141</v>
      </c>
      <c r="E256" s="233" t="s">
        <v>1</v>
      </c>
      <c r="F256" s="234" t="s">
        <v>353</v>
      </c>
      <c r="G256" s="232"/>
      <c r="H256" s="233" t="s">
        <v>1</v>
      </c>
      <c r="I256" s="235"/>
      <c r="J256" s="232"/>
      <c r="K256" s="232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141</v>
      </c>
      <c r="AU256" s="240" t="s">
        <v>84</v>
      </c>
      <c r="AV256" s="13" t="s">
        <v>21</v>
      </c>
      <c r="AW256" s="13" t="s">
        <v>35</v>
      </c>
      <c r="AX256" s="13" t="s">
        <v>78</v>
      </c>
      <c r="AY256" s="240" t="s">
        <v>118</v>
      </c>
    </row>
    <row r="257" s="14" customFormat="1">
      <c r="A257" s="14"/>
      <c r="B257" s="241"/>
      <c r="C257" s="242"/>
      <c r="D257" s="226" t="s">
        <v>141</v>
      </c>
      <c r="E257" s="243" t="s">
        <v>1</v>
      </c>
      <c r="F257" s="244" t="s">
        <v>354</v>
      </c>
      <c r="G257" s="242"/>
      <c r="H257" s="245">
        <v>5.4000000000000004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141</v>
      </c>
      <c r="AU257" s="251" t="s">
        <v>84</v>
      </c>
      <c r="AV257" s="14" t="s">
        <v>84</v>
      </c>
      <c r="AW257" s="14" t="s">
        <v>35</v>
      </c>
      <c r="AX257" s="14" t="s">
        <v>78</v>
      </c>
      <c r="AY257" s="251" t="s">
        <v>118</v>
      </c>
    </row>
    <row r="258" s="2" customFormat="1" ht="21.75" customHeight="1">
      <c r="A258" s="38"/>
      <c r="B258" s="39"/>
      <c r="C258" s="212" t="s">
        <v>355</v>
      </c>
      <c r="D258" s="212" t="s">
        <v>120</v>
      </c>
      <c r="E258" s="213" t="s">
        <v>356</v>
      </c>
      <c r="F258" s="214" t="s">
        <v>357</v>
      </c>
      <c r="G258" s="215" t="s">
        <v>123</v>
      </c>
      <c r="H258" s="216">
        <v>162.369</v>
      </c>
      <c r="I258" s="217"/>
      <c r="J258" s="218">
        <f>ROUND(I258*H258,2)</f>
        <v>0</v>
      </c>
      <c r="K258" s="219"/>
      <c r="L258" s="44"/>
      <c r="M258" s="220" t="s">
        <v>1</v>
      </c>
      <c r="N258" s="221" t="s">
        <v>43</v>
      </c>
      <c r="O258" s="91"/>
      <c r="P258" s="222">
        <f>O258*H258</f>
        <v>0</v>
      </c>
      <c r="Q258" s="222">
        <v>0.0072580040000000002</v>
      </c>
      <c r="R258" s="222">
        <f>Q258*H258</f>
        <v>1.178474851476</v>
      </c>
      <c r="S258" s="222">
        <v>0</v>
      </c>
      <c r="T258" s="22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4" t="s">
        <v>124</v>
      </c>
      <c r="AT258" s="224" t="s">
        <v>120</v>
      </c>
      <c r="AU258" s="224" t="s">
        <v>84</v>
      </c>
      <c r="AY258" s="17" t="s">
        <v>118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21</v>
      </c>
      <c r="BK258" s="225">
        <f>ROUND(I258*H258,2)</f>
        <v>0</v>
      </c>
      <c r="BL258" s="17" t="s">
        <v>124</v>
      </c>
      <c r="BM258" s="224" t="s">
        <v>358</v>
      </c>
    </row>
    <row r="259" s="2" customFormat="1">
      <c r="A259" s="38"/>
      <c r="B259" s="39"/>
      <c r="C259" s="40"/>
      <c r="D259" s="226" t="s">
        <v>126</v>
      </c>
      <c r="E259" s="40"/>
      <c r="F259" s="227" t="s">
        <v>359</v>
      </c>
      <c r="G259" s="40"/>
      <c r="H259" s="40"/>
      <c r="I259" s="228"/>
      <c r="J259" s="40"/>
      <c r="K259" s="40"/>
      <c r="L259" s="44"/>
      <c r="M259" s="229"/>
      <c r="N259" s="230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126</v>
      </c>
      <c r="AU259" s="17" t="s">
        <v>84</v>
      </c>
    </row>
    <row r="260" s="13" customFormat="1">
      <c r="A260" s="13"/>
      <c r="B260" s="231"/>
      <c r="C260" s="232"/>
      <c r="D260" s="226" t="s">
        <v>141</v>
      </c>
      <c r="E260" s="233" t="s">
        <v>1</v>
      </c>
      <c r="F260" s="234" t="s">
        <v>360</v>
      </c>
      <c r="G260" s="232"/>
      <c r="H260" s="233" t="s">
        <v>1</v>
      </c>
      <c r="I260" s="235"/>
      <c r="J260" s="232"/>
      <c r="K260" s="232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141</v>
      </c>
      <c r="AU260" s="240" t="s">
        <v>84</v>
      </c>
      <c r="AV260" s="13" t="s">
        <v>21</v>
      </c>
      <c r="AW260" s="13" t="s">
        <v>35</v>
      </c>
      <c r="AX260" s="13" t="s">
        <v>78</v>
      </c>
      <c r="AY260" s="240" t="s">
        <v>118</v>
      </c>
    </row>
    <row r="261" s="14" customFormat="1">
      <c r="A261" s="14"/>
      <c r="B261" s="241"/>
      <c r="C261" s="242"/>
      <c r="D261" s="226" t="s">
        <v>141</v>
      </c>
      <c r="E261" s="243" t="s">
        <v>1</v>
      </c>
      <c r="F261" s="244" t="s">
        <v>361</v>
      </c>
      <c r="G261" s="242"/>
      <c r="H261" s="245">
        <v>57.085000000000001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141</v>
      </c>
      <c r="AU261" s="251" t="s">
        <v>84</v>
      </c>
      <c r="AV261" s="14" t="s">
        <v>84</v>
      </c>
      <c r="AW261" s="14" t="s">
        <v>35</v>
      </c>
      <c r="AX261" s="14" t="s">
        <v>78</v>
      </c>
      <c r="AY261" s="251" t="s">
        <v>118</v>
      </c>
    </row>
    <row r="262" s="13" customFormat="1">
      <c r="A262" s="13"/>
      <c r="B262" s="231"/>
      <c r="C262" s="232"/>
      <c r="D262" s="226" t="s">
        <v>141</v>
      </c>
      <c r="E262" s="233" t="s">
        <v>1</v>
      </c>
      <c r="F262" s="234" t="s">
        <v>362</v>
      </c>
      <c r="G262" s="232"/>
      <c r="H262" s="233" t="s">
        <v>1</v>
      </c>
      <c r="I262" s="235"/>
      <c r="J262" s="232"/>
      <c r="K262" s="232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141</v>
      </c>
      <c r="AU262" s="240" t="s">
        <v>84</v>
      </c>
      <c r="AV262" s="13" t="s">
        <v>21</v>
      </c>
      <c r="AW262" s="13" t="s">
        <v>35</v>
      </c>
      <c r="AX262" s="13" t="s">
        <v>78</v>
      </c>
      <c r="AY262" s="240" t="s">
        <v>118</v>
      </c>
    </row>
    <row r="263" s="14" customFormat="1">
      <c r="A263" s="14"/>
      <c r="B263" s="241"/>
      <c r="C263" s="242"/>
      <c r="D263" s="226" t="s">
        <v>141</v>
      </c>
      <c r="E263" s="243" t="s">
        <v>1</v>
      </c>
      <c r="F263" s="244" t="s">
        <v>363</v>
      </c>
      <c r="G263" s="242"/>
      <c r="H263" s="245">
        <v>6.7999999999999998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141</v>
      </c>
      <c r="AU263" s="251" t="s">
        <v>84</v>
      </c>
      <c r="AV263" s="14" t="s">
        <v>84</v>
      </c>
      <c r="AW263" s="14" t="s">
        <v>35</v>
      </c>
      <c r="AX263" s="14" t="s">
        <v>78</v>
      </c>
      <c r="AY263" s="251" t="s">
        <v>118</v>
      </c>
    </row>
    <row r="264" s="13" customFormat="1">
      <c r="A264" s="13"/>
      <c r="B264" s="231"/>
      <c r="C264" s="232"/>
      <c r="D264" s="226" t="s">
        <v>141</v>
      </c>
      <c r="E264" s="233" t="s">
        <v>1</v>
      </c>
      <c r="F264" s="234" t="s">
        <v>353</v>
      </c>
      <c r="G264" s="232"/>
      <c r="H264" s="233" t="s">
        <v>1</v>
      </c>
      <c r="I264" s="235"/>
      <c r="J264" s="232"/>
      <c r="K264" s="232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141</v>
      </c>
      <c r="AU264" s="240" t="s">
        <v>84</v>
      </c>
      <c r="AV264" s="13" t="s">
        <v>21</v>
      </c>
      <c r="AW264" s="13" t="s">
        <v>35</v>
      </c>
      <c r="AX264" s="13" t="s">
        <v>78</v>
      </c>
      <c r="AY264" s="240" t="s">
        <v>118</v>
      </c>
    </row>
    <row r="265" s="14" customFormat="1">
      <c r="A265" s="14"/>
      <c r="B265" s="241"/>
      <c r="C265" s="242"/>
      <c r="D265" s="226" t="s">
        <v>141</v>
      </c>
      <c r="E265" s="243" t="s">
        <v>1</v>
      </c>
      <c r="F265" s="244" t="s">
        <v>364</v>
      </c>
      <c r="G265" s="242"/>
      <c r="H265" s="245">
        <v>13.584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141</v>
      </c>
      <c r="AU265" s="251" t="s">
        <v>84</v>
      </c>
      <c r="AV265" s="14" t="s">
        <v>84</v>
      </c>
      <c r="AW265" s="14" t="s">
        <v>35</v>
      </c>
      <c r="AX265" s="14" t="s">
        <v>78</v>
      </c>
      <c r="AY265" s="251" t="s">
        <v>118</v>
      </c>
    </row>
    <row r="266" s="13" customFormat="1">
      <c r="A266" s="13"/>
      <c r="B266" s="231"/>
      <c r="C266" s="232"/>
      <c r="D266" s="226" t="s">
        <v>141</v>
      </c>
      <c r="E266" s="233" t="s">
        <v>1</v>
      </c>
      <c r="F266" s="234" t="s">
        <v>198</v>
      </c>
      <c r="G266" s="232"/>
      <c r="H266" s="233" t="s">
        <v>1</v>
      </c>
      <c r="I266" s="235"/>
      <c r="J266" s="232"/>
      <c r="K266" s="232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141</v>
      </c>
      <c r="AU266" s="240" t="s">
        <v>84</v>
      </c>
      <c r="AV266" s="13" t="s">
        <v>21</v>
      </c>
      <c r="AW266" s="13" t="s">
        <v>35</v>
      </c>
      <c r="AX266" s="13" t="s">
        <v>78</v>
      </c>
      <c r="AY266" s="240" t="s">
        <v>118</v>
      </c>
    </row>
    <row r="267" s="14" customFormat="1">
      <c r="A267" s="14"/>
      <c r="B267" s="241"/>
      <c r="C267" s="242"/>
      <c r="D267" s="226" t="s">
        <v>141</v>
      </c>
      <c r="E267" s="243" t="s">
        <v>1</v>
      </c>
      <c r="F267" s="244" t="s">
        <v>365</v>
      </c>
      <c r="G267" s="242"/>
      <c r="H267" s="245">
        <v>63.399999999999999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141</v>
      </c>
      <c r="AU267" s="251" t="s">
        <v>84</v>
      </c>
      <c r="AV267" s="14" t="s">
        <v>84</v>
      </c>
      <c r="AW267" s="14" t="s">
        <v>35</v>
      </c>
      <c r="AX267" s="14" t="s">
        <v>78</v>
      </c>
      <c r="AY267" s="251" t="s">
        <v>118</v>
      </c>
    </row>
    <row r="268" s="13" customFormat="1">
      <c r="A268" s="13"/>
      <c r="B268" s="231"/>
      <c r="C268" s="232"/>
      <c r="D268" s="226" t="s">
        <v>141</v>
      </c>
      <c r="E268" s="233" t="s">
        <v>1</v>
      </c>
      <c r="F268" s="234" t="s">
        <v>366</v>
      </c>
      <c r="G268" s="232"/>
      <c r="H268" s="233" t="s">
        <v>1</v>
      </c>
      <c r="I268" s="235"/>
      <c r="J268" s="232"/>
      <c r="K268" s="232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141</v>
      </c>
      <c r="AU268" s="240" t="s">
        <v>84</v>
      </c>
      <c r="AV268" s="13" t="s">
        <v>21</v>
      </c>
      <c r="AW268" s="13" t="s">
        <v>35</v>
      </c>
      <c r="AX268" s="13" t="s">
        <v>78</v>
      </c>
      <c r="AY268" s="240" t="s">
        <v>118</v>
      </c>
    </row>
    <row r="269" s="14" customFormat="1">
      <c r="A269" s="14"/>
      <c r="B269" s="241"/>
      <c r="C269" s="242"/>
      <c r="D269" s="226" t="s">
        <v>141</v>
      </c>
      <c r="E269" s="243" t="s">
        <v>1</v>
      </c>
      <c r="F269" s="244" t="s">
        <v>367</v>
      </c>
      <c r="G269" s="242"/>
      <c r="H269" s="245">
        <v>21.5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1" t="s">
        <v>141</v>
      </c>
      <c r="AU269" s="251" t="s">
        <v>84</v>
      </c>
      <c r="AV269" s="14" t="s">
        <v>84</v>
      </c>
      <c r="AW269" s="14" t="s">
        <v>35</v>
      </c>
      <c r="AX269" s="14" t="s">
        <v>78</v>
      </c>
      <c r="AY269" s="251" t="s">
        <v>118</v>
      </c>
    </row>
    <row r="270" s="2" customFormat="1" ht="21.75" customHeight="1">
      <c r="A270" s="38"/>
      <c r="B270" s="39"/>
      <c r="C270" s="212" t="s">
        <v>368</v>
      </c>
      <c r="D270" s="212" t="s">
        <v>120</v>
      </c>
      <c r="E270" s="213" t="s">
        <v>369</v>
      </c>
      <c r="F270" s="214" t="s">
        <v>370</v>
      </c>
      <c r="G270" s="215" t="s">
        <v>123</v>
      </c>
      <c r="H270" s="216">
        <v>162.369</v>
      </c>
      <c r="I270" s="217"/>
      <c r="J270" s="218">
        <f>ROUND(I270*H270,2)</f>
        <v>0</v>
      </c>
      <c r="K270" s="219"/>
      <c r="L270" s="44"/>
      <c r="M270" s="220" t="s">
        <v>1</v>
      </c>
      <c r="N270" s="221" t="s">
        <v>43</v>
      </c>
      <c r="O270" s="91"/>
      <c r="P270" s="222">
        <f>O270*H270</f>
        <v>0</v>
      </c>
      <c r="Q270" s="222">
        <v>0.00085693499999999997</v>
      </c>
      <c r="R270" s="222">
        <f>Q270*H270</f>
        <v>0.13913967901499999</v>
      </c>
      <c r="S270" s="222">
        <v>0</v>
      </c>
      <c r="T270" s="223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4" t="s">
        <v>124</v>
      </c>
      <c r="AT270" s="224" t="s">
        <v>120</v>
      </c>
      <c r="AU270" s="224" t="s">
        <v>84</v>
      </c>
      <c r="AY270" s="17" t="s">
        <v>118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7" t="s">
        <v>21</v>
      </c>
      <c r="BK270" s="225">
        <f>ROUND(I270*H270,2)</f>
        <v>0</v>
      </c>
      <c r="BL270" s="17" t="s">
        <v>124</v>
      </c>
      <c r="BM270" s="224" t="s">
        <v>371</v>
      </c>
    </row>
    <row r="271" s="2" customFormat="1" ht="78" customHeight="1">
      <c r="A271" s="38"/>
      <c r="B271" s="39"/>
      <c r="C271" s="212" t="s">
        <v>372</v>
      </c>
      <c r="D271" s="212" t="s">
        <v>120</v>
      </c>
      <c r="E271" s="213" t="s">
        <v>373</v>
      </c>
      <c r="F271" s="214" t="s">
        <v>374</v>
      </c>
      <c r="G271" s="215" t="s">
        <v>280</v>
      </c>
      <c r="H271" s="216">
        <v>0.435</v>
      </c>
      <c r="I271" s="217"/>
      <c r="J271" s="218">
        <f>ROUND(I271*H271,2)</f>
        <v>0</v>
      </c>
      <c r="K271" s="219"/>
      <c r="L271" s="44"/>
      <c r="M271" s="220" t="s">
        <v>1</v>
      </c>
      <c r="N271" s="221" t="s">
        <v>43</v>
      </c>
      <c r="O271" s="91"/>
      <c r="P271" s="222">
        <f>O271*H271</f>
        <v>0</v>
      </c>
      <c r="Q271" s="222">
        <v>1.095275</v>
      </c>
      <c r="R271" s="222">
        <f>Q271*H271</f>
        <v>0.47644462500000001</v>
      </c>
      <c r="S271" s="222">
        <v>0</v>
      </c>
      <c r="T271" s="223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4" t="s">
        <v>124</v>
      </c>
      <c r="AT271" s="224" t="s">
        <v>120</v>
      </c>
      <c r="AU271" s="224" t="s">
        <v>84</v>
      </c>
      <c r="AY271" s="17" t="s">
        <v>118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7" t="s">
        <v>21</v>
      </c>
      <c r="BK271" s="225">
        <f>ROUND(I271*H271,2)</f>
        <v>0</v>
      </c>
      <c r="BL271" s="17" t="s">
        <v>124</v>
      </c>
      <c r="BM271" s="224" t="s">
        <v>375</v>
      </c>
    </row>
    <row r="272" s="13" customFormat="1">
      <c r="A272" s="13"/>
      <c r="B272" s="231"/>
      <c r="C272" s="232"/>
      <c r="D272" s="226" t="s">
        <v>141</v>
      </c>
      <c r="E272" s="233" t="s">
        <v>1</v>
      </c>
      <c r="F272" s="234" t="s">
        <v>376</v>
      </c>
      <c r="G272" s="232"/>
      <c r="H272" s="233" t="s">
        <v>1</v>
      </c>
      <c r="I272" s="235"/>
      <c r="J272" s="232"/>
      <c r="K272" s="232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141</v>
      </c>
      <c r="AU272" s="240" t="s">
        <v>84</v>
      </c>
      <c r="AV272" s="13" t="s">
        <v>21</v>
      </c>
      <c r="AW272" s="13" t="s">
        <v>35</v>
      </c>
      <c r="AX272" s="13" t="s">
        <v>78</v>
      </c>
      <c r="AY272" s="240" t="s">
        <v>118</v>
      </c>
    </row>
    <row r="273" s="14" customFormat="1">
      <c r="A273" s="14"/>
      <c r="B273" s="241"/>
      <c r="C273" s="242"/>
      <c r="D273" s="226" t="s">
        <v>141</v>
      </c>
      <c r="E273" s="243" t="s">
        <v>1</v>
      </c>
      <c r="F273" s="244" t="s">
        <v>377</v>
      </c>
      <c r="G273" s="242"/>
      <c r="H273" s="245">
        <v>0.435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141</v>
      </c>
      <c r="AU273" s="251" t="s">
        <v>84</v>
      </c>
      <c r="AV273" s="14" t="s">
        <v>84</v>
      </c>
      <c r="AW273" s="14" t="s">
        <v>35</v>
      </c>
      <c r="AX273" s="14" t="s">
        <v>78</v>
      </c>
      <c r="AY273" s="251" t="s">
        <v>118</v>
      </c>
    </row>
    <row r="274" s="15" customFormat="1">
      <c r="A274" s="15"/>
      <c r="B274" s="263"/>
      <c r="C274" s="264"/>
      <c r="D274" s="226" t="s">
        <v>141</v>
      </c>
      <c r="E274" s="265" t="s">
        <v>1</v>
      </c>
      <c r="F274" s="266" t="s">
        <v>378</v>
      </c>
      <c r="G274" s="264"/>
      <c r="H274" s="267">
        <v>0.435</v>
      </c>
      <c r="I274" s="268"/>
      <c r="J274" s="264"/>
      <c r="K274" s="264"/>
      <c r="L274" s="269"/>
      <c r="M274" s="270"/>
      <c r="N274" s="271"/>
      <c r="O274" s="271"/>
      <c r="P274" s="271"/>
      <c r="Q274" s="271"/>
      <c r="R274" s="271"/>
      <c r="S274" s="271"/>
      <c r="T274" s="27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3" t="s">
        <v>141</v>
      </c>
      <c r="AU274" s="273" t="s">
        <v>84</v>
      </c>
      <c r="AV274" s="15" t="s">
        <v>124</v>
      </c>
      <c r="AW274" s="15" t="s">
        <v>35</v>
      </c>
      <c r="AX274" s="15" t="s">
        <v>21</v>
      </c>
      <c r="AY274" s="273" t="s">
        <v>118</v>
      </c>
    </row>
    <row r="275" s="2" customFormat="1" ht="78" customHeight="1">
      <c r="A275" s="38"/>
      <c r="B275" s="39"/>
      <c r="C275" s="212" t="s">
        <v>379</v>
      </c>
      <c r="D275" s="212" t="s">
        <v>120</v>
      </c>
      <c r="E275" s="213" t="s">
        <v>380</v>
      </c>
      <c r="F275" s="214" t="s">
        <v>381</v>
      </c>
      <c r="G275" s="215" t="s">
        <v>280</v>
      </c>
      <c r="H275" s="216">
        <v>0.44400000000000001</v>
      </c>
      <c r="I275" s="217"/>
      <c r="J275" s="218">
        <f>ROUND(I275*H275,2)</f>
        <v>0</v>
      </c>
      <c r="K275" s="219"/>
      <c r="L275" s="44"/>
      <c r="M275" s="220" t="s">
        <v>1</v>
      </c>
      <c r="N275" s="221" t="s">
        <v>43</v>
      </c>
      <c r="O275" s="91"/>
      <c r="P275" s="222">
        <f>O275*H275</f>
        <v>0</v>
      </c>
      <c r="Q275" s="222">
        <v>1.0555969999999999</v>
      </c>
      <c r="R275" s="222">
        <f>Q275*H275</f>
        <v>0.46868506799999998</v>
      </c>
      <c r="S275" s="222">
        <v>0</v>
      </c>
      <c r="T275" s="223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4" t="s">
        <v>124</v>
      </c>
      <c r="AT275" s="224" t="s">
        <v>120</v>
      </c>
      <c r="AU275" s="224" t="s">
        <v>84</v>
      </c>
      <c r="AY275" s="17" t="s">
        <v>118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7" t="s">
        <v>21</v>
      </c>
      <c r="BK275" s="225">
        <f>ROUND(I275*H275,2)</f>
        <v>0</v>
      </c>
      <c r="BL275" s="17" t="s">
        <v>124</v>
      </c>
      <c r="BM275" s="224" t="s">
        <v>382</v>
      </c>
    </row>
    <row r="276" s="13" customFormat="1">
      <c r="A276" s="13"/>
      <c r="B276" s="231"/>
      <c r="C276" s="232"/>
      <c r="D276" s="226" t="s">
        <v>141</v>
      </c>
      <c r="E276" s="233" t="s">
        <v>1</v>
      </c>
      <c r="F276" s="234" t="s">
        <v>383</v>
      </c>
      <c r="G276" s="232"/>
      <c r="H276" s="233" t="s">
        <v>1</v>
      </c>
      <c r="I276" s="235"/>
      <c r="J276" s="232"/>
      <c r="K276" s="232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141</v>
      </c>
      <c r="AU276" s="240" t="s">
        <v>84</v>
      </c>
      <c r="AV276" s="13" t="s">
        <v>21</v>
      </c>
      <c r="AW276" s="13" t="s">
        <v>35</v>
      </c>
      <c r="AX276" s="13" t="s">
        <v>78</v>
      </c>
      <c r="AY276" s="240" t="s">
        <v>118</v>
      </c>
    </row>
    <row r="277" s="14" customFormat="1">
      <c r="A277" s="14"/>
      <c r="B277" s="241"/>
      <c r="C277" s="242"/>
      <c r="D277" s="226" t="s">
        <v>141</v>
      </c>
      <c r="E277" s="243" t="s">
        <v>1</v>
      </c>
      <c r="F277" s="244" t="s">
        <v>384</v>
      </c>
      <c r="G277" s="242"/>
      <c r="H277" s="245">
        <v>0.44400000000000001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1" t="s">
        <v>141</v>
      </c>
      <c r="AU277" s="251" t="s">
        <v>84</v>
      </c>
      <c r="AV277" s="14" t="s">
        <v>84</v>
      </c>
      <c r="AW277" s="14" t="s">
        <v>35</v>
      </c>
      <c r="AX277" s="14" t="s">
        <v>21</v>
      </c>
      <c r="AY277" s="251" t="s">
        <v>118</v>
      </c>
    </row>
    <row r="278" s="12" customFormat="1" ht="22.8" customHeight="1">
      <c r="A278" s="12"/>
      <c r="B278" s="196"/>
      <c r="C278" s="197"/>
      <c r="D278" s="198" t="s">
        <v>77</v>
      </c>
      <c r="E278" s="210" t="s">
        <v>124</v>
      </c>
      <c r="F278" s="210" t="s">
        <v>385</v>
      </c>
      <c r="G278" s="197"/>
      <c r="H278" s="197"/>
      <c r="I278" s="200"/>
      <c r="J278" s="211">
        <f>BK278</f>
        <v>0</v>
      </c>
      <c r="K278" s="197"/>
      <c r="L278" s="202"/>
      <c r="M278" s="203"/>
      <c r="N278" s="204"/>
      <c r="O278" s="204"/>
      <c r="P278" s="205">
        <f>SUM(P279:P337)</f>
        <v>0</v>
      </c>
      <c r="Q278" s="204"/>
      <c r="R278" s="205">
        <f>SUM(R279:R337)</f>
        <v>409.24039831279998</v>
      </c>
      <c r="S278" s="204"/>
      <c r="T278" s="206">
        <f>SUM(T279:T337)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7" t="s">
        <v>21</v>
      </c>
      <c r="AT278" s="208" t="s">
        <v>77</v>
      </c>
      <c r="AU278" s="208" t="s">
        <v>21</v>
      </c>
      <c r="AY278" s="207" t="s">
        <v>118</v>
      </c>
      <c r="BK278" s="209">
        <f>SUM(BK279:BK337)</f>
        <v>0</v>
      </c>
    </row>
    <row r="279" s="2" customFormat="1" ht="24.15" customHeight="1">
      <c r="A279" s="38"/>
      <c r="B279" s="39"/>
      <c r="C279" s="212" t="s">
        <v>386</v>
      </c>
      <c r="D279" s="212" t="s">
        <v>120</v>
      </c>
      <c r="E279" s="213" t="s">
        <v>387</v>
      </c>
      <c r="F279" s="214" t="s">
        <v>388</v>
      </c>
      <c r="G279" s="215" t="s">
        <v>123</v>
      </c>
      <c r="H279" s="216">
        <v>65.093999999999994</v>
      </c>
      <c r="I279" s="217"/>
      <c r="J279" s="218">
        <f>ROUND(I279*H279,2)</f>
        <v>0</v>
      </c>
      <c r="K279" s="219"/>
      <c r="L279" s="44"/>
      <c r="M279" s="220" t="s">
        <v>1</v>
      </c>
      <c r="N279" s="221" t="s">
        <v>43</v>
      </c>
      <c r="O279" s="91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4" t="s">
        <v>124</v>
      </c>
      <c r="AT279" s="224" t="s">
        <v>120</v>
      </c>
      <c r="AU279" s="224" t="s">
        <v>84</v>
      </c>
      <c r="AY279" s="17" t="s">
        <v>118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7" t="s">
        <v>21</v>
      </c>
      <c r="BK279" s="225">
        <f>ROUND(I279*H279,2)</f>
        <v>0</v>
      </c>
      <c r="BL279" s="17" t="s">
        <v>124</v>
      </c>
      <c r="BM279" s="224" t="s">
        <v>389</v>
      </c>
    </row>
    <row r="280" s="2" customFormat="1">
      <c r="A280" s="38"/>
      <c r="B280" s="39"/>
      <c r="C280" s="40"/>
      <c r="D280" s="226" t="s">
        <v>126</v>
      </c>
      <c r="E280" s="40"/>
      <c r="F280" s="227" t="s">
        <v>390</v>
      </c>
      <c r="G280" s="40"/>
      <c r="H280" s="40"/>
      <c r="I280" s="228"/>
      <c r="J280" s="40"/>
      <c r="K280" s="40"/>
      <c r="L280" s="44"/>
      <c r="M280" s="229"/>
      <c r="N280" s="230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126</v>
      </c>
      <c r="AU280" s="17" t="s">
        <v>84</v>
      </c>
    </row>
    <row r="281" s="14" customFormat="1">
      <c r="A281" s="14"/>
      <c r="B281" s="241"/>
      <c r="C281" s="242"/>
      <c r="D281" s="226" t="s">
        <v>141</v>
      </c>
      <c r="E281" s="243" t="s">
        <v>1</v>
      </c>
      <c r="F281" s="244" t="s">
        <v>391</v>
      </c>
      <c r="G281" s="242"/>
      <c r="H281" s="245">
        <v>65.093999999999994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1" t="s">
        <v>141</v>
      </c>
      <c r="AU281" s="251" t="s">
        <v>84</v>
      </c>
      <c r="AV281" s="14" t="s">
        <v>84</v>
      </c>
      <c r="AW281" s="14" t="s">
        <v>35</v>
      </c>
      <c r="AX281" s="14" t="s">
        <v>21</v>
      </c>
      <c r="AY281" s="251" t="s">
        <v>118</v>
      </c>
    </row>
    <row r="282" s="2" customFormat="1" ht="24.15" customHeight="1">
      <c r="A282" s="38"/>
      <c r="B282" s="39"/>
      <c r="C282" s="212" t="s">
        <v>392</v>
      </c>
      <c r="D282" s="212" t="s">
        <v>120</v>
      </c>
      <c r="E282" s="213" t="s">
        <v>393</v>
      </c>
      <c r="F282" s="214" t="s">
        <v>394</v>
      </c>
      <c r="G282" s="215" t="s">
        <v>123</v>
      </c>
      <c r="H282" s="216">
        <v>53.460000000000001</v>
      </c>
      <c r="I282" s="217"/>
      <c r="J282" s="218">
        <f>ROUND(I282*H282,2)</f>
        <v>0</v>
      </c>
      <c r="K282" s="219"/>
      <c r="L282" s="44"/>
      <c r="M282" s="220" t="s">
        <v>1</v>
      </c>
      <c r="N282" s="221" t="s">
        <v>43</v>
      </c>
      <c r="O282" s="91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4" t="s">
        <v>124</v>
      </c>
      <c r="AT282" s="224" t="s">
        <v>120</v>
      </c>
      <c r="AU282" s="224" t="s">
        <v>84</v>
      </c>
      <c r="AY282" s="17" t="s">
        <v>118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7" t="s">
        <v>21</v>
      </c>
      <c r="BK282" s="225">
        <f>ROUND(I282*H282,2)</f>
        <v>0</v>
      </c>
      <c r="BL282" s="17" t="s">
        <v>124</v>
      </c>
      <c r="BM282" s="224" t="s">
        <v>395</v>
      </c>
    </row>
    <row r="283" s="2" customFormat="1">
      <c r="A283" s="38"/>
      <c r="B283" s="39"/>
      <c r="C283" s="40"/>
      <c r="D283" s="226" t="s">
        <v>126</v>
      </c>
      <c r="E283" s="40"/>
      <c r="F283" s="227" t="s">
        <v>396</v>
      </c>
      <c r="G283" s="40"/>
      <c r="H283" s="40"/>
      <c r="I283" s="228"/>
      <c r="J283" s="40"/>
      <c r="K283" s="40"/>
      <c r="L283" s="44"/>
      <c r="M283" s="229"/>
      <c r="N283" s="230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126</v>
      </c>
      <c r="AU283" s="17" t="s">
        <v>84</v>
      </c>
    </row>
    <row r="284" s="13" customFormat="1">
      <c r="A284" s="13"/>
      <c r="B284" s="231"/>
      <c r="C284" s="232"/>
      <c r="D284" s="226" t="s">
        <v>141</v>
      </c>
      <c r="E284" s="233" t="s">
        <v>1</v>
      </c>
      <c r="F284" s="234" t="s">
        <v>346</v>
      </c>
      <c r="G284" s="232"/>
      <c r="H284" s="233" t="s">
        <v>1</v>
      </c>
      <c r="I284" s="235"/>
      <c r="J284" s="232"/>
      <c r="K284" s="232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141</v>
      </c>
      <c r="AU284" s="240" t="s">
        <v>84</v>
      </c>
      <c r="AV284" s="13" t="s">
        <v>21</v>
      </c>
      <c r="AW284" s="13" t="s">
        <v>35</v>
      </c>
      <c r="AX284" s="13" t="s">
        <v>78</v>
      </c>
      <c r="AY284" s="240" t="s">
        <v>118</v>
      </c>
    </row>
    <row r="285" s="14" customFormat="1">
      <c r="A285" s="14"/>
      <c r="B285" s="241"/>
      <c r="C285" s="242"/>
      <c r="D285" s="226" t="s">
        <v>141</v>
      </c>
      <c r="E285" s="243" t="s">
        <v>1</v>
      </c>
      <c r="F285" s="244" t="s">
        <v>397</v>
      </c>
      <c r="G285" s="242"/>
      <c r="H285" s="245">
        <v>40.020000000000003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1" t="s">
        <v>141</v>
      </c>
      <c r="AU285" s="251" t="s">
        <v>84</v>
      </c>
      <c r="AV285" s="14" t="s">
        <v>84</v>
      </c>
      <c r="AW285" s="14" t="s">
        <v>35</v>
      </c>
      <c r="AX285" s="14" t="s">
        <v>78</v>
      </c>
      <c r="AY285" s="251" t="s">
        <v>118</v>
      </c>
    </row>
    <row r="286" s="13" customFormat="1">
      <c r="A286" s="13"/>
      <c r="B286" s="231"/>
      <c r="C286" s="232"/>
      <c r="D286" s="226" t="s">
        <v>141</v>
      </c>
      <c r="E286" s="233" t="s">
        <v>1</v>
      </c>
      <c r="F286" s="234" t="s">
        <v>398</v>
      </c>
      <c r="G286" s="232"/>
      <c r="H286" s="233" t="s">
        <v>1</v>
      </c>
      <c r="I286" s="235"/>
      <c r="J286" s="232"/>
      <c r="K286" s="232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141</v>
      </c>
      <c r="AU286" s="240" t="s">
        <v>84</v>
      </c>
      <c r="AV286" s="13" t="s">
        <v>21</v>
      </c>
      <c r="AW286" s="13" t="s">
        <v>35</v>
      </c>
      <c r="AX286" s="13" t="s">
        <v>78</v>
      </c>
      <c r="AY286" s="240" t="s">
        <v>118</v>
      </c>
    </row>
    <row r="287" s="14" customFormat="1">
      <c r="A287" s="14"/>
      <c r="B287" s="241"/>
      <c r="C287" s="242"/>
      <c r="D287" s="226" t="s">
        <v>141</v>
      </c>
      <c r="E287" s="243" t="s">
        <v>1</v>
      </c>
      <c r="F287" s="244" t="s">
        <v>399</v>
      </c>
      <c r="G287" s="242"/>
      <c r="H287" s="245">
        <v>13.44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141</v>
      </c>
      <c r="AU287" s="251" t="s">
        <v>84</v>
      </c>
      <c r="AV287" s="14" t="s">
        <v>84</v>
      </c>
      <c r="AW287" s="14" t="s">
        <v>35</v>
      </c>
      <c r="AX287" s="14" t="s">
        <v>78</v>
      </c>
      <c r="AY287" s="251" t="s">
        <v>118</v>
      </c>
    </row>
    <row r="288" s="2" customFormat="1" ht="21.75" customHeight="1">
      <c r="A288" s="38"/>
      <c r="B288" s="39"/>
      <c r="C288" s="212" t="s">
        <v>400</v>
      </c>
      <c r="D288" s="212" t="s">
        <v>120</v>
      </c>
      <c r="E288" s="213" t="s">
        <v>401</v>
      </c>
      <c r="F288" s="214" t="s">
        <v>402</v>
      </c>
      <c r="G288" s="215" t="s">
        <v>123</v>
      </c>
      <c r="H288" s="216">
        <v>95.361000000000004</v>
      </c>
      <c r="I288" s="217"/>
      <c r="J288" s="218">
        <f>ROUND(I288*H288,2)</f>
        <v>0</v>
      </c>
      <c r="K288" s="219"/>
      <c r="L288" s="44"/>
      <c r="M288" s="220" t="s">
        <v>1</v>
      </c>
      <c r="N288" s="221" t="s">
        <v>43</v>
      </c>
      <c r="O288" s="91"/>
      <c r="P288" s="222">
        <f>O288*H288</f>
        <v>0</v>
      </c>
      <c r="Q288" s="222">
        <v>0.21251999999999999</v>
      </c>
      <c r="R288" s="222">
        <f>Q288*H288</f>
        <v>20.266119719999999</v>
      </c>
      <c r="S288" s="222">
        <v>0</v>
      </c>
      <c r="T288" s="223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4" t="s">
        <v>124</v>
      </c>
      <c r="AT288" s="224" t="s">
        <v>120</v>
      </c>
      <c r="AU288" s="224" t="s">
        <v>84</v>
      </c>
      <c r="AY288" s="17" t="s">
        <v>118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7" t="s">
        <v>21</v>
      </c>
      <c r="BK288" s="225">
        <f>ROUND(I288*H288,2)</f>
        <v>0</v>
      </c>
      <c r="BL288" s="17" t="s">
        <v>124</v>
      </c>
      <c r="BM288" s="224" t="s">
        <v>403</v>
      </c>
    </row>
    <row r="289" s="2" customFormat="1">
      <c r="A289" s="38"/>
      <c r="B289" s="39"/>
      <c r="C289" s="40"/>
      <c r="D289" s="226" t="s">
        <v>126</v>
      </c>
      <c r="E289" s="40"/>
      <c r="F289" s="227" t="s">
        <v>404</v>
      </c>
      <c r="G289" s="40"/>
      <c r="H289" s="40"/>
      <c r="I289" s="228"/>
      <c r="J289" s="40"/>
      <c r="K289" s="40"/>
      <c r="L289" s="44"/>
      <c r="M289" s="229"/>
      <c r="N289" s="230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126</v>
      </c>
      <c r="AU289" s="17" t="s">
        <v>84</v>
      </c>
    </row>
    <row r="290" s="13" customFormat="1">
      <c r="A290" s="13"/>
      <c r="B290" s="231"/>
      <c r="C290" s="232"/>
      <c r="D290" s="226" t="s">
        <v>141</v>
      </c>
      <c r="E290" s="233" t="s">
        <v>1</v>
      </c>
      <c r="F290" s="234" t="s">
        <v>142</v>
      </c>
      <c r="G290" s="232"/>
      <c r="H290" s="233" t="s">
        <v>1</v>
      </c>
      <c r="I290" s="235"/>
      <c r="J290" s="232"/>
      <c r="K290" s="232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141</v>
      </c>
      <c r="AU290" s="240" t="s">
        <v>84</v>
      </c>
      <c r="AV290" s="13" t="s">
        <v>21</v>
      </c>
      <c r="AW290" s="13" t="s">
        <v>35</v>
      </c>
      <c r="AX290" s="13" t="s">
        <v>78</v>
      </c>
      <c r="AY290" s="240" t="s">
        <v>118</v>
      </c>
    </row>
    <row r="291" s="14" customFormat="1">
      <c r="A291" s="14"/>
      <c r="B291" s="241"/>
      <c r="C291" s="242"/>
      <c r="D291" s="226" t="s">
        <v>141</v>
      </c>
      <c r="E291" s="243" t="s">
        <v>1</v>
      </c>
      <c r="F291" s="244" t="s">
        <v>405</v>
      </c>
      <c r="G291" s="242"/>
      <c r="H291" s="245">
        <v>11.805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141</v>
      </c>
      <c r="AU291" s="251" t="s">
        <v>84</v>
      </c>
      <c r="AV291" s="14" t="s">
        <v>84</v>
      </c>
      <c r="AW291" s="14" t="s">
        <v>35</v>
      </c>
      <c r="AX291" s="14" t="s">
        <v>78</v>
      </c>
      <c r="AY291" s="251" t="s">
        <v>118</v>
      </c>
    </row>
    <row r="292" s="13" customFormat="1">
      <c r="A292" s="13"/>
      <c r="B292" s="231"/>
      <c r="C292" s="232"/>
      <c r="D292" s="226" t="s">
        <v>141</v>
      </c>
      <c r="E292" s="233" t="s">
        <v>1</v>
      </c>
      <c r="F292" s="234" t="s">
        <v>144</v>
      </c>
      <c r="G292" s="232"/>
      <c r="H292" s="233" t="s">
        <v>1</v>
      </c>
      <c r="I292" s="235"/>
      <c r="J292" s="232"/>
      <c r="K292" s="232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141</v>
      </c>
      <c r="AU292" s="240" t="s">
        <v>84</v>
      </c>
      <c r="AV292" s="13" t="s">
        <v>21</v>
      </c>
      <c r="AW292" s="13" t="s">
        <v>35</v>
      </c>
      <c r="AX292" s="13" t="s">
        <v>78</v>
      </c>
      <c r="AY292" s="240" t="s">
        <v>118</v>
      </c>
    </row>
    <row r="293" s="14" customFormat="1">
      <c r="A293" s="14"/>
      <c r="B293" s="241"/>
      <c r="C293" s="242"/>
      <c r="D293" s="226" t="s">
        <v>141</v>
      </c>
      <c r="E293" s="243" t="s">
        <v>1</v>
      </c>
      <c r="F293" s="244" t="s">
        <v>406</v>
      </c>
      <c r="G293" s="242"/>
      <c r="H293" s="245">
        <v>24.138000000000002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141</v>
      </c>
      <c r="AU293" s="251" t="s">
        <v>84</v>
      </c>
      <c r="AV293" s="14" t="s">
        <v>84</v>
      </c>
      <c r="AW293" s="14" t="s">
        <v>35</v>
      </c>
      <c r="AX293" s="14" t="s">
        <v>78</v>
      </c>
      <c r="AY293" s="251" t="s">
        <v>118</v>
      </c>
    </row>
    <row r="294" s="13" customFormat="1">
      <c r="A294" s="13"/>
      <c r="B294" s="231"/>
      <c r="C294" s="232"/>
      <c r="D294" s="226" t="s">
        <v>141</v>
      </c>
      <c r="E294" s="233" t="s">
        <v>1</v>
      </c>
      <c r="F294" s="234" t="s">
        <v>275</v>
      </c>
      <c r="G294" s="232"/>
      <c r="H294" s="233" t="s">
        <v>1</v>
      </c>
      <c r="I294" s="235"/>
      <c r="J294" s="232"/>
      <c r="K294" s="232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141</v>
      </c>
      <c r="AU294" s="240" t="s">
        <v>84</v>
      </c>
      <c r="AV294" s="13" t="s">
        <v>21</v>
      </c>
      <c r="AW294" s="13" t="s">
        <v>35</v>
      </c>
      <c r="AX294" s="13" t="s">
        <v>78</v>
      </c>
      <c r="AY294" s="240" t="s">
        <v>118</v>
      </c>
    </row>
    <row r="295" s="14" customFormat="1">
      <c r="A295" s="14"/>
      <c r="B295" s="241"/>
      <c r="C295" s="242"/>
      <c r="D295" s="226" t="s">
        <v>141</v>
      </c>
      <c r="E295" s="243" t="s">
        <v>1</v>
      </c>
      <c r="F295" s="244" t="s">
        <v>407</v>
      </c>
      <c r="G295" s="242"/>
      <c r="H295" s="245">
        <v>59.417999999999999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1" t="s">
        <v>141</v>
      </c>
      <c r="AU295" s="251" t="s">
        <v>84</v>
      </c>
      <c r="AV295" s="14" t="s">
        <v>84</v>
      </c>
      <c r="AW295" s="14" t="s">
        <v>35</v>
      </c>
      <c r="AX295" s="14" t="s">
        <v>78</v>
      </c>
      <c r="AY295" s="251" t="s">
        <v>118</v>
      </c>
    </row>
    <row r="296" s="2" customFormat="1" ht="24.15" customHeight="1">
      <c r="A296" s="38"/>
      <c r="B296" s="39"/>
      <c r="C296" s="212" t="s">
        <v>408</v>
      </c>
      <c r="D296" s="212" t="s">
        <v>120</v>
      </c>
      <c r="E296" s="213" t="s">
        <v>409</v>
      </c>
      <c r="F296" s="214" t="s">
        <v>410</v>
      </c>
      <c r="G296" s="215" t="s">
        <v>138</v>
      </c>
      <c r="H296" s="216">
        <v>14.366</v>
      </c>
      <c r="I296" s="217"/>
      <c r="J296" s="218">
        <f>ROUND(I296*H296,2)</f>
        <v>0</v>
      </c>
      <c r="K296" s="219"/>
      <c r="L296" s="44"/>
      <c r="M296" s="220" t="s">
        <v>1</v>
      </c>
      <c r="N296" s="221" t="s">
        <v>43</v>
      </c>
      <c r="O296" s="91"/>
      <c r="P296" s="222">
        <f>O296*H296</f>
        <v>0</v>
      </c>
      <c r="Q296" s="222">
        <v>2.0032199999999998</v>
      </c>
      <c r="R296" s="222">
        <f>Q296*H296</f>
        <v>28.778258519999998</v>
      </c>
      <c r="S296" s="222">
        <v>0</v>
      </c>
      <c r="T296" s="223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4" t="s">
        <v>124</v>
      </c>
      <c r="AT296" s="224" t="s">
        <v>120</v>
      </c>
      <c r="AU296" s="224" t="s">
        <v>84</v>
      </c>
      <c r="AY296" s="17" t="s">
        <v>118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7" t="s">
        <v>21</v>
      </c>
      <c r="BK296" s="225">
        <f>ROUND(I296*H296,2)</f>
        <v>0</v>
      </c>
      <c r="BL296" s="17" t="s">
        <v>124</v>
      </c>
      <c r="BM296" s="224" t="s">
        <v>411</v>
      </c>
    </row>
    <row r="297" s="2" customFormat="1">
      <c r="A297" s="38"/>
      <c r="B297" s="39"/>
      <c r="C297" s="40"/>
      <c r="D297" s="226" t="s">
        <v>126</v>
      </c>
      <c r="E297" s="40"/>
      <c r="F297" s="227" t="s">
        <v>412</v>
      </c>
      <c r="G297" s="40"/>
      <c r="H297" s="40"/>
      <c r="I297" s="228"/>
      <c r="J297" s="40"/>
      <c r="K297" s="40"/>
      <c r="L297" s="44"/>
      <c r="M297" s="229"/>
      <c r="N297" s="230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126</v>
      </c>
      <c r="AU297" s="17" t="s">
        <v>84</v>
      </c>
    </row>
    <row r="298" s="14" customFormat="1">
      <c r="A298" s="14"/>
      <c r="B298" s="241"/>
      <c r="C298" s="242"/>
      <c r="D298" s="226" t="s">
        <v>141</v>
      </c>
      <c r="E298" s="243" t="s">
        <v>1</v>
      </c>
      <c r="F298" s="244" t="s">
        <v>413</v>
      </c>
      <c r="G298" s="242"/>
      <c r="H298" s="245">
        <v>14.366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141</v>
      </c>
      <c r="AU298" s="251" t="s">
        <v>84</v>
      </c>
      <c r="AV298" s="14" t="s">
        <v>84</v>
      </c>
      <c r="AW298" s="14" t="s">
        <v>35</v>
      </c>
      <c r="AX298" s="14" t="s">
        <v>21</v>
      </c>
      <c r="AY298" s="251" t="s">
        <v>118</v>
      </c>
    </row>
    <row r="299" s="2" customFormat="1" ht="24.15" customHeight="1">
      <c r="A299" s="38"/>
      <c r="B299" s="39"/>
      <c r="C299" s="212" t="s">
        <v>414</v>
      </c>
      <c r="D299" s="212" t="s">
        <v>120</v>
      </c>
      <c r="E299" s="213" t="s">
        <v>415</v>
      </c>
      <c r="F299" s="214" t="s">
        <v>416</v>
      </c>
      <c r="G299" s="215" t="s">
        <v>138</v>
      </c>
      <c r="H299" s="216">
        <v>64.046000000000006</v>
      </c>
      <c r="I299" s="217"/>
      <c r="J299" s="218">
        <f>ROUND(I299*H299,2)</f>
        <v>0</v>
      </c>
      <c r="K299" s="219"/>
      <c r="L299" s="44"/>
      <c r="M299" s="220" t="s">
        <v>1</v>
      </c>
      <c r="N299" s="221" t="s">
        <v>43</v>
      </c>
      <c r="O299" s="91"/>
      <c r="P299" s="222">
        <f>O299*H299</f>
        <v>0</v>
      </c>
      <c r="Q299" s="222">
        <v>2.0019999999999998</v>
      </c>
      <c r="R299" s="222">
        <f>Q299*H299</f>
        <v>128.22009199999999</v>
      </c>
      <c r="S299" s="222">
        <v>0</v>
      </c>
      <c r="T299" s="223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4" t="s">
        <v>124</v>
      </c>
      <c r="AT299" s="224" t="s">
        <v>120</v>
      </c>
      <c r="AU299" s="224" t="s">
        <v>84</v>
      </c>
      <c r="AY299" s="17" t="s">
        <v>118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7" t="s">
        <v>21</v>
      </c>
      <c r="BK299" s="225">
        <f>ROUND(I299*H299,2)</f>
        <v>0</v>
      </c>
      <c r="BL299" s="17" t="s">
        <v>124</v>
      </c>
      <c r="BM299" s="224" t="s">
        <v>417</v>
      </c>
    </row>
    <row r="300" s="2" customFormat="1">
      <c r="A300" s="38"/>
      <c r="B300" s="39"/>
      <c r="C300" s="40"/>
      <c r="D300" s="226" t="s">
        <v>126</v>
      </c>
      <c r="E300" s="40"/>
      <c r="F300" s="227" t="s">
        <v>418</v>
      </c>
      <c r="G300" s="40"/>
      <c r="H300" s="40"/>
      <c r="I300" s="228"/>
      <c r="J300" s="40"/>
      <c r="K300" s="40"/>
      <c r="L300" s="44"/>
      <c r="M300" s="229"/>
      <c r="N300" s="230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126</v>
      </c>
      <c r="AU300" s="17" t="s">
        <v>84</v>
      </c>
    </row>
    <row r="301" s="13" customFormat="1">
      <c r="A301" s="13"/>
      <c r="B301" s="231"/>
      <c r="C301" s="232"/>
      <c r="D301" s="226" t="s">
        <v>141</v>
      </c>
      <c r="E301" s="233" t="s">
        <v>1</v>
      </c>
      <c r="F301" s="234" t="s">
        <v>419</v>
      </c>
      <c r="G301" s="232"/>
      <c r="H301" s="233" t="s">
        <v>1</v>
      </c>
      <c r="I301" s="235"/>
      <c r="J301" s="232"/>
      <c r="K301" s="232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141</v>
      </c>
      <c r="AU301" s="240" t="s">
        <v>84</v>
      </c>
      <c r="AV301" s="13" t="s">
        <v>21</v>
      </c>
      <c r="AW301" s="13" t="s">
        <v>35</v>
      </c>
      <c r="AX301" s="13" t="s">
        <v>78</v>
      </c>
      <c r="AY301" s="240" t="s">
        <v>118</v>
      </c>
    </row>
    <row r="302" s="14" customFormat="1">
      <c r="A302" s="14"/>
      <c r="B302" s="241"/>
      <c r="C302" s="242"/>
      <c r="D302" s="226" t="s">
        <v>141</v>
      </c>
      <c r="E302" s="243" t="s">
        <v>1</v>
      </c>
      <c r="F302" s="244" t="s">
        <v>420</v>
      </c>
      <c r="G302" s="242"/>
      <c r="H302" s="245">
        <v>3.2999999999999998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141</v>
      </c>
      <c r="AU302" s="251" t="s">
        <v>84</v>
      </c>
      <c r="AV302" s="14" t="s">
        <v>84</v>
      </c>
      <c r="AW302" s="14" t="s">
        <v>35</v>
      </c>
      <c r="AX302" s="14" t="s">
        <v>78</v>
      </c>
      <c r="AY302" s="251" t="s">
        <v>118</v>
      </c>
    </row>
    <row r="303" s="13" customFormat="1">
      <c r="A303" s="13"/>
      <c r="B303" s="231"/>
      <c r="C303" s="232"/>
      <c r="D303" s="226" t="s">
        <v>141</v>
      </c>
      <c r="E303" s="233" t="s">
        <v>1</v>
      </c>
      <c r="F303" s="234" t="s">
        <v>421</v>
      </c>
      <c r="G303" s="232"/>
      <c r="H303" s="233" t="s">
        <v>1</v>
      </c>
      <c r="I303" s="235"/>
      <c r="J303" s="232"/>
      <c r="K303" s="232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141</v>
      </c>
      <c r="AU303" s="240" t="s">
        <v>84</v>
      </c>
      <c r="AV303" s="13" t="s">
        <v>21</v>
      </c>
      <c r="AW303" s="13" t="s">
        <v>35</v>
      </c>
      <c r="AX303" s="13" t="s">
        <v>78</v>
      </c>
      <c r="AY303" s="240" t="s">
        <v>118</v>
      </c>
    </row>
    <row r="304" s="14" customFormat="1">
      <c r="A304" s="14"/>
      <c r="B304" s="241"/>
      <c r="C304" s="242"/>
      <c r="D304" s="226" t="s">
        <v>141</v>
      </c>
      <c r="E304" s="243" t="s">
        <v>1</v>
      </c>
      <c r="F304" s="244" t="s">
        <v>422</v>
      </c>
      <c r="G304" s="242"/>
      <c r="H304" s="245">
        <v>60.746000000000002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141</v>
      </c>
      <c r="AU304" s="251" t="s">
        <v>84</v>
      </c>
      <c r="AV304" s="14" t="s">
        <v>84</v>
      </c>
      <c r="AW304" s="14" t="s">
        <v>35</v>
      </c>
      <c r="AX304" s="14" t="s">
        <v>78</v>
      </c>
      <c r="AY304" s="251" t="s">
        <v>118</v>
      </c>
    </row>
    <row r="305" s="2" customFormat="1" ht="33" customHeight="1">
      <c r="A305" s="38"/>
      <c r="B305" s="39"/>
      <c r="C305" s="212" t="s">
        <v>423</v>
      </c>
      <c r="D305" s="212" t="s">
        <v>120</v>
      </c>
      <c r="E305" s="213" t="s">
        <v>424</v>
      </c>
      <c r="F305" s="214" t="s">
        <v>425</v>
      </c>
      <c r="G305" s="215" t="s">
        <v>138</v>
      </c>
      <c r="H305" s="216">
        <v>19.725000000000001</v>
      </c>
      <c r="I305" s="217"/>
      <c r="J305" s="218">
        <f>ROUND(I305*H305,2)</f>
        <v>0</v>
      </c>
      <c r="K305" s="219"/>
      <c r="L305" s="44"/>
      <c r="M305" s="220" t="s">
        <v>1</v>
      </c>
      <c r="N305" s="221" t="s">
        <v>43</v>
      </c>
      <c r="O305" s="91"/>
      <c r="P305" s="222">
        <f>O305*H305</f>
        <v>0</v>
      </c>
      <c r="Q305" s="222">
        <v>1.8480000000000001</v>
      </c>
      <c r="R305" s="222">
        <f>Q305*H305</f>
        <v>36.451800000000006</v>
      </c>
      <c r="S305" s="222">
        <v>0</v>
      </c>
      <c r="T305" s="223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4" t="s">
        <v>124</v>
      </c>
      <c r="AT305" s="224" t="s">
        <v>120</v>
      </c>
      <c r="AU305" s="224" t="s">
        <v>84</v>
      </c>
      <c r="AY305" s="17" t="s">
        <v>118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7" t="s">
        <v>21</v>
      </c>
      <c r="BK305" s="225">
        <f>ROUND(I305*H305,2)</f>
        <v>0</v>
      </c>
      <c r="BL305" s="17" t="s">
        <v>124</v>
      </c>
      <c r="BM305" s="224" t="s">
        <v>426</v>
      </c>
    </row>
    <row r="306" s="2" customFormat="1">
      <c r="A306" s="38"/>
      <c r="B306" s="39"/>
      <c r="C306" s="40"/>
      <c r="D306" s="226" t="s">
        <v>126</v>
      </c>
      <c r="E306" s="40"/>
      <c r="F306" s="227" t="s">
        <v>427</v>
      </c>
      <c r="G306" s="40"/>
      <c r="H306" s="40"/>
      <c r="I306" s="228"/>
      <c r="J306" s="40"/>
      <c r="K306" s="40"/>
      <c r="L306" s="44"/>
      <c r="M306" s="229"/>
      <c r="N306" s="230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126</v>
      </c>
      <c r="AU306" s="17" t="s">
        <v>84</v>
      </c>
    </row>
    <row r="307" s="13" customFormat="1">
      <c r="A307" s="13"/>
      <c r="B307" s="231"/>
      <c r="C307" s="232"/>
      <c r="D307" s="226" t="s">
        <v>141</v>
      </c>
      <c r="E307" s="233" t="s">
        <v>1</v>
      </c>
      <c r="F307" s="234" t="s">
        <v>428</v>
      </c>
      <c r="G307" s="232"/>
      <c r="H307" s="233" t="s">
        <v>1</v>
      </c>
      <c r="I307" s="235"/>
      <c r="J307" s="232"/>
      <c r="K307" s="232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141</v>
      </c>
      <c r="AU307" s="240" t="s">
        <v>84</v>
      </c>
      <c r="AV307" s="13" t="s">
        <v>21</v>
      </c>
      <c r="AW307" s="13" t="s">
        <v>35</v>
      </c>
      <c r="AX307" s="13" t="s">
        <v>78</v>
      </c>
      <c r="AY307" s="240" t="s">
        <v>118</v>
      </c>
    </row>
    <row r="308" s="14" customFormat="1">
      <c r="A308" s="14"/>
      <c r="B308" s="241"/>
      <c r="C308" s="242"/>
      <c r="D308" s="226" t="s">
        <v>141</v>
      </c>
      <c r="E308" s="243" t="s">
        <v>1</v>
      </c>
      <c r="F308" s="244" t="s">
        <v>429</v>
      </c>
      <c r="G308" s="242"/>
      <c r="H308" s="245">
        <v>6.0369999999999999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141</v>
      </c>
      <c r="AU308" s="251" t="s">
        <v>84</v>
      </c>
      <c r="AV308" s="14" t="s">
        <v>84</v>
      </c>
      <c r="AW308" s="14" t="s">
        <v>35</v>
      </c>
      <c r="AX308" s="14" t="s">
        <v>78</v>
      </c>
      <c r="AY308" s="251" t="s">
        <v>118</v>
      </c>
    </row>
    <row r="309" s="13" customFormat="1">
      <c r="A309" s="13"/>
      <c r="B309" s="231"/>
      <c r="C309" s="232"/>
      <c r="D309" s="226" t="s">
        <v>141</v>
      </c>
      <c r="E309" s="233" t="s">
        <v>1</v>
      </c>
      <c r="F309" s="234" t="s">
        <v>430</v>
      </c>
      <c r="G309" s="232"/>
      <c r="H309" s="233" t="s">
        <v>1</v>
      </c>
      <c r="I309" s="235"/>
      <c r="J309" s="232"/>
      <c r="K309" s="232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141</v>
      </c>
      <c r="AU309" s="240" t="s">
        <v>84</v>
      </c>
      <c r="AV309" s="13" t="s">
        <v>21</v>
      </c>
      <c r="AW309" s="13" t="s">
        <v>35</v>
      </c>
      <c r="AX309" s="13" t="s">
        <v>78</v>
      </c>
      <c r="AY309" s="240" t="s">
        <v>118</v>
      </c>
    </row>
    <row r="310" s="14" customFormat="1">
      <c r="A310" s="14"/>
      <c r="B310" s="241"/>
      <c r="C310" s="242"/>
      <c r="D310" s="226" t="s">
        <v>141</v>
      </c>
      <c r="E310" s="243" t="s">
        <v>1</v>
      </c>
      <c r="F310" s="244" t="s">
        <v>431</v>
      </c>
      <c r="G310" s="242"/>
      <c r="H310" s="245">
        <v>11.654999999999999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141</v>
      </c>
      <c r="AU310" s="251" t="s">
        <v>84</v>
      </c>
      <c r="AV310" s="14" t="s">
        <v>84</v>
      </c>
      <c r="AW310" s="14" t="s">
        <v>35</v>
      </c>
      <c r="AX310" s="14" t="s">
        <v>78</v>
      </c>
      <c r="AY310" s="251" t="s">
        <v>118</v>
      </c>
    </row>
    <row r="311" s="13" customFormat="1">
      <c r="A311" s="13"/>
      <c r="B311" s="231"/>
      <c r="C311" s="232"/>
      <c r="D311" s="226" t="s">
        <v>141</v>
      </c>
      <c r="E311" s="233" t="s">
        <v>1</v>
      </c>
      <c r="F311" s="234" t="s">
        <v>432</v>
      </c>
      <c r="G311" s="232"/>
      <c r="H311" s="233" t="s">
        <v>1</v>
      </c>
      <c r="I311" s="235"/>
      <c r="J311" s="232"/>
      <c r="K311" s="232"/>
      <c r="L311" s="236"/>
      <c r="M311" s="237"/>
      <c r="N311" s="238"/>
      <c r="O311" s="238"/>
      <c r="P311" s="238"/>
      <c r="Q311" s="238"/>
      <c r="R311" s="238"/>
      <c r="S311" s="238"/>
      <c r="T311" s="23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0" t="s">
        <v>141</v>
      </c>
      <c r="AU311" s="240" t="s">
        <v>84</v>
      </c>
      <c r="AV311" s="13" t="s">
        <v>21</v>
      </c>
      <c r="AW311" s="13" t="s">
        <v>35</v>
      </c>
      <c r="AX311" s="13" t="s">
        <v>78</v>
      </c>
      <c r="AY311" s="240" t="s">
        <v>118</v>
      </c>
    </row>
    <row r="312" s="14" customFormat="1">
      <c r="A312" s="14"/>
      <c r="B312" s="241"/>
      <c r="C312" s="242"/>
      <c r="D312" s="226" t="s">
        <v>141</v>
      </c>
      <c r="E312" s="243" t="s">
        <v>1</v>
      </c>
      <c r="F312" s="244" t="s">
        <v>433</v>
      </c>
      <c r="G312" s="242"/>
      <c r="H312" s="245">
        <v>2.0329999999999999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1" t="s">
        <v>141</v>
      </c>
      <c r="AU312" s="251" t="s">
        <v>84</v>
      </c>
      <c r="AV312" s="14" t="s">
        <v>84</v>
      </c>
      <c r="AW312" s="14" t="s">
        <v>35</v>
      </c>
      <c r="AX312" s="14" t="s">
        <v>78</v>
      </c>
      <c r="AY312" s="251" t="s">
        <v>118</v>
      </c>
    </row>
    <row r="313" s="2" customFormat="1" ht="24.15" customHeight="1">
      <c r="A313" s="38"/>
      <c r="B313" s="39"/>
      <c r="C313" s="212" t="s">
        <v>434</v>
      </c>
      <c r="D313" s="212" t="s">
        <v>120</v>
      </c>
      <c r="E313" s="213" t="s">
        <v>435</v>
      </c>
      <c r="F313" s="214" t="s">
        <v>436</v>
      </c>
      <c r="G313" s="215" t="s">
        <v>123</v>
      </c>
      <c r="H313" s="216">
        <v>39.201999999999998</v>
      </c>
      <c r="I313" s="217"/>
      <c r="J313" s="218">
        <f>ROUND(I313*H313,2)</f>
        <v>0</v>
      </c>
      <c r="K313" s="219"/>
      <c r="L313" s="44"/>
      <c r="M313" s="220" t="s">
        <v>1</v>
      </c>
      <c r="N313" s="221" t="s">
        <v>43</v>
      </c>
      <c r="O313" s="91"/>
      <c r="P313" s="222">
        <f>O313*H313</f>
        <v>0</v>
      </c>
      <c r="Q313" s="222">
        <v>1.1027024000000001</v>
      </c>
      <c r="R313" s="222">
        <f>Q313*H313</f>
        <v>43.228139484800003</v>
      </c>
      <c r="S313" s="222">
        <v>0</v>
      </c>
      <c r="T313" s="223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4" t="s">
        <v>124</v>
      </c>
      <c r="AT313" s="224" t="s">
        <v>120</v>
      </c>
      <c r="AU313" s="224" t="s">
        <v>84</v>
      </c>
      <c r="AY313" s="17" t="s">
        <v>118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7" t="s">
        <v>21</v>
      </c>
      <c r="BK313" s="225">
        <f>ROUND(I313*H313,2)</f>
        <v>0</v>
      </c>
      <c r="BL313" s="17" t="s">
        <v>124</v>
      </c>
      <c r="BM313" s="224" t="s">
        <v>437</v>
      </c>
    </row>
    <row r="314" s="2" customFormat="1">
      <c r="A314" s="38"/>
      <c r="B314" s="39"/>
      <c r="C314" s="40"/>
      <c r="D314" s="226" t="s">
        <v>126</v>
      </c>
      <c r="E314" s="40"/>
      <c r="F314" s="227" t="s">
        <v>438</v>
      </c>
      <c r="G314" s="40"/>
      <c r="H314" s="40"/>
      <c r="I314" s="228"/>
      <c r="J314" s="40"/>
      <c r="K314" s="40"/>
      <c r="L314" s="44"/>
      <c r="M314" s="229"/>
      <c r="N314" s="230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126</v>
      </c>
      <c r="AU314" s="17" t="s">
        <v>84</v>
      </c>
    </row>
    <row r="315" s="13" customFormat="1">
      <c r="A315" s="13"/>
      <c r="B315" s="231"/>
      <c r="C315" s="232"/>
      <c r="D315" s="226" t="s">
        <v>141</v>
      </c>
      <c r="E315" s="233" t="s">
        <v>1</v>
      </c>
      <c r="F315" s="234" t="s">
        <v>439</v>
      </c>
      <c r="G315" s="232"/>
      <c r="H315" s="233" t="s">
        <v>1</v>
      </c>
      <c r="I315" s="235"/>
      <c r="J315" s="232"/>
      <c r="K315" s="232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141</v>
      </c>
      <c r="AU315" s="240" t="s">
        <v>84</v>
      </c>
      <c r="AV315" s="13" t="s">
        <v>21</v>
      </c>
      <c r="AW315" s="13" t="s">
        <v>35</v>
      </c>
      <c r="AX315" s="13" t="s">
        <v>78</v>
      </c>
      <c r="AY315" s="240" t="s">
        <v>118</v>
      </c>
    </row>
    <row r="316" s="14" customFormat="1">
      <c r="A316" s="14"/>
      <c r="B316" s="241"/>
      <c r="C316" s="242"/>
      <c r="D316" s="226" t="s">
        <v>141</v>
      </c>
      <c r="E316" s="243" t="s">
        <v>1</v>
      </c>
      <c r="F316" s="244" t="s">
        <v>440</v>
      </c>
      <c r="G316" s="242"/>
      <c r="H316" s="245">
        <v>10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141</v>
      </c>
      <c r="AU316" s="251" t="s">
        <v>84</v>
      </c>
      <c r="AV316" s="14" t="s">
        <v>84</v>
      </c>
      <c r="AW316" s="14" t="s">
        <v>35</v>
      </c>
      <c r="AX316" s="14" t="s">
        <v>78</v>
      </c>
      <c r="AY316" s="251" t="s">
        <v>118</v>
      </c>
    </row>
    <row r="317" s="13" customFormat="1">
      <c r="A317" s="13"/>
      <c r="B317" s="231"/>
      <c r="C317" s="232"/>
      <c r="D317" s="226" t="s">
        <v>141</v>
      </c>
      <c r="E317" s="233" t="s">
        <v>1</v>
      </c>
      <c r="F317" s="234" t="s">
        <v>441</v>
      </c>
      <c r="G317" s="232"/>
      <c r="H317" s="233" t="s">
        <v>1</v>
      </c>
      <c r="I317" s="235"/>
      <c r="J317" s="232"/>
      <c r="K317" s="232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141</v>
      </c>
      <c r="AU317" s="240" t="s">
        <v>84</v>
      </c>
      <c r="AV317" s="13" t="s">
        <v>21</v>
      </c>
      <c r="AW317" s="13" t="s">
        <v>35</v>
      </c>
      <c r="AX317" s="13" t="s">
        <v>78</v>
      </c>
      <c r="AY317" s="240" t="s">
        <v>118</v>
      </c>
    </row>
    <row r="318" s="14" customFormat="1">
      <c r="A318" s="14"/>
      <c r="B318" s="241"/>
      <c r="C318" s="242"/>
      <c r="D318" s="226" t="s">
        <v>141</v>
      </c>
      <c r="E318" s="243" t="s">
        <v>1</v>
      </c>
      <c r="F318" s="244" t="s">
        <v>442</v>
      </c>
      <c r="G318" s="242"/>
      <c r="H318" s="245">
        <v>15.167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1" t="s">
        <v>141</v>
      </c>
      <c r="AU318" s="251" t="s">
        <v>84</v>
      </c>
      <c r="AV318" s="14" t="s">
        <v>84</v>
      </c>
      <c r="AW318" s="14" t="s">
        <v>35</v>
      </c>
      <c r="AX318" s="14" t="s">
        <v>78</v>
      </c>
      <c r="AY318" s="251" t="s">
        <v>118</v>
      </c>
    </row>
    <row r="319" s="13" customFormat="1">
      <c r="A319" s="13"/>
      <c r="B319" s="231"/>
      <c r="C319" s="232"/>
      <c r="D319" s="226" t="s">
        <v>141</v>
      </c>
      <c r="E319" s="233" t="s">
        <v>1</v>
      </c>
      <c r="F319" s="234" t="s">
        <v>443</v>
      </c>
      <c r="G319" s="232"/>
      <c r="H319" s="233" t="s">
        <v>1</v>
      </c>
      <c r="I319" s="235"/>
      <c r="J319" s="232"/>
      <c r="K319" s="232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141</v>
      </c>
      <c r="AU319" s="240" t="s">
        <v>84</v>
      </c>
      <c r="AV319" s="13" t="s">
        <v>21</v>
      </c>
      <c r="AW319" s="13" t="s">
        <v>35</v>
      </c>
      <c r="AX319" s="13" t="s">
        <v>78</v>
      </c>
      <c r="AY319" s="240" t="s">
        <v>118</v>
      </c>
    </row>
    <row r="320" s="14" customFormat="1">
      <c r="A320" s="14"/>
      <c r="B320" s="241"/>
      <c r="C320" s="242"/>
      <c r="D320" s="226" t="s">
        <v>141</v>
      </c>
      <c r="E320" s="243" t="s">
        <v>1</v>
      </c>
      <c r="F320" s="244" t="s">
        <v>444</v>
      </c>
      <c r="G320" s="242"/>
      <c r="H320" s="245">
        <v>14.035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141</v>
      </c>
      <c r="AU320" s="251" t="s">
        <v>84</v>
      </c>
      <c r="AV320" s="14" t="s">
        <v>84</v>
      </c>
      <c r="AW320" s="14" t="s">
        <v>35</v>
      </c>
      <c r="AX320" s="14" t="s">
        <v>78</v>
      </c>
      <c r="AY320" s="251" t="s">
        <v>118</v>
      </c>
    </row>
    <row r="321" s="2" customFormat="1" ht="33" customHeight="1">
      <c r="A321" s="38"/>
      <c r="B321" s="39"/>
      <c r="C321" s="212" t="s">
        <v>445</v>
      </c>
      <c r="D321" s="212" t="s">
        <v>120</v>
      </c>
      <c r="E321" s="213" t="s">
        <v>446</v>
      </c>
      <c r="F321" s="214" t="s">
        <v>447</v>
      </c>
      <c r="G321" s="215" t="s">
        <v>123</v>
      </c>
      <c r="H321" s="216">
        <v>113.54600000000001</v>
      </c>
      <c r="I321" s="217"/>
      <c r="J321" s="218">
        <f>ROUND(I321*H321,2)</f>
        <v>0</v>
      </c>
      <c r="K321" s="219"/>
      <c r="L321" s="44"/>
      <c r="M321" s="220" t="s">
        <v>1</v>
      </c>
      <c r="N321" s="221" t="s">
        <v>43</v>
      </c>
      <c r="O321" s="91"/>
      <c r="P321" s="222">
        <f>O321*H321</f>
        <v>0</v>
      </c>
      <c r="Q321" s="222">
        <v>0.93778799999999995</v>
      </c>
      <c r="R321" s="222">
        <f>Q321*H321</f>
        <v>106.482076248</v>
      </c>
      <c r="S321" s="222">
        <v>0</v>
      </c>
      <c r="T321" s="223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4" t="s">
        <v>124</v>
      </c>
      <c r="AT321" s="224" t="s">
        <v>120</v>
      </c>
      <c r="AU321" s="224" t="s">
        <v>84</v>
      </c>
      <c r="AY321" s="17" t="s">
        <v>118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7" t="s">
        <v>21</v>
      </c>
      <c r="BK321" s="225">
        <f>ROUND(I321*H321,2)</f>
        <v>0</v>
      </c>
      <c r="BL321" s="17" t="s">
        <v>124</v>
      </c>
      <c r="BM321" s="224" t="s">
        <v>448</v>
      </c>
    </row>
    <row r="322" s="13" customFormat="1">
      <c r="A322" s="13"/>
      <c r="B322" s="231"/>
      <c r="C322" s="232"/>
      <c r="D322" s="226" t="s">
        <v>141</v>
      </c>
      <c r="E322" s="233" t="s">
        <v>1</v>
      </c>
      <c r="F322" s="234" t="s">
        <v>142</v>
      </c>
      <c r="G322" s="232"/>
      <c r="H322" s="233" t="s">
        <v>1</v>
      </c>
      <c r="I322" s="235"/>
      <c r="J322" s="232"/>
      <c r="K322" s="232"/>
      <c r="L322" s="236"/>
      <c r="M322" s="237"/>
      <c r="N322" s="238"/>
      <c r="O322" s="238"/>
      <c r="P322" s="238"/>
      <c r="Q322" s="238"/>
      <c r="R322" s="238"/>
      <c r="S322" s="238"/>
      <c r="T322" s="23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0" t="s">
        <v>141</v>
      </c>
      <c r="AU322" s="240" t="s">
        <v>84</v>
      </c>
      <c r="AV322" s="13" t="s">
        <v>21</v>
      </c>
      <c r="AW322" s="13" t="s">
        <v>35</v>
      </c>
      <c r="AX322" s="13" t="s">
        <v>78</v>
      </c>
      <c r="AY322" s="240" t="s">
        <v>118</v>
      </c>
    </row>
    <row r="323" s="14" customFormat="1">
      <c r="A323" s="14"/>
      <c r="B323" s="241"/>
      <c r="C323" s="242"/>
      <c r="D323" s="226" t="s">
        <v>141</v>
      </c>
      <c r="E323" s="243" t="s">
        <v>1</v>
      </c>
      <c r="F323" s="244" t="s">
        <v>449</v>
      </c>
      <c r="G323" s="242"/>
      <c r="H323" s="245">
        <v>13.677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1" t="s">
        <v>141</v>
      </c>
      <c r="AU323" s="251" t="s">
        <v>84</v>
      </c>
      <c r="AV323" s="14" t="s">
        <v>84</v>
      </c>
      <c r="AW323" s="14" t="s">
        <v>35</v>
      </c>
      <c r="AX323" s="14" t="s">
        <v>78</v>
      </c>
      <c r="AY323" s="251" t="s">
        <v>118</v>
      </c>
    </row>
    <row r="324" s="13" customFormat="1">
      <c r="A324" s="13"/>
      <c r="B324" s="231"/>
      <c r="C324" s="232"/>
      <c r="D324" s="226" t="s">
        <v>141</v>
      </c>
      <c r="E324" s="233" t="s">
        <v>1</v>
      </c>
      <c r="F324" s="234" t="s">
        <v>144</v>
      </c>
      <c r="G324" s="232"/>
      <c r="H324" s="233" t="s">
        <v>1</v>
      </c>
      <c r="I324" s="235"/>
      <c r="J324" s="232"/>
      <c r="K324" s="232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141</v>
      </c>
      <c r="AU324" s="240" t="s">
        <v>84</v>
      </c>
      <c r="AV324" s="13" t="s">
        <v>21</v>
      </c>
      <c r="AW324" s="13" t="s">
        <v>35</v>
      </c>
      <c r="AX324" s="13" t="s">
        <v>78</v>
      </c>
      <c r="AY324" s="240" t="s">
        <v>118</v>
      </c>
    </row>
    <row r="325" s="14" customFormat="1">
      <c r="A325" s="14"/>
      <c r="B325" s="241"/>
      <c r="C325" s="242"/>
      <c r="D325" s="226" t="s">
        <v>141</v>
      </c>
      <c r="E325" s="243" t="s">
        <v>1</v>
      </c>
      <c r="F325" s="244" t="s">
        <v>450</v>
      </c>
      <c r="G325" s="242"/>
      <c r="H325" s="245">
        <v>27.870999999999999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1" t="s">
        <v>141</v>
      </c>
      <c r="AU325" s="251" t="s">
        <v>84</v>
      </c>
      <c r="AV325" s="14" t="s">
        <v>84</v>
      </c>
      <c r="AW325" s="14" t="s">
        <v>35</v>
      </c>
      <c r="AX325" s="14" t="s">
        <v>78</v>
      </c>
      <c r="AY325" s="251" t="s">
        <v>118</v>
      </c>
    </row>
    <row r="326" s="13" customFormat="1">
      <c r="A326" s="13"/>
      <c r="B326" s="231"/>
      <c r="C326" s="232"/>
      <c r="D326" s="226" t="s">
        <v>141</v>
      </c>
      <c r="E326" s="233" t="s">
        <v>1</v>
      </c>
      <c r="F326" s="234" t="s">
        <v>275</v>
      </c>
      <c r="G326" s="232"/>
      <c r="H326" s="233" t="s">
        <v>1</v>
      </c>
      <c r="I326" s="235"/>
      <c r="J326" s="232"/>
      <c r="K326" s="232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141</v>
      </c>
      <c r="AU326" s="240" t="s">
        <v>84</v>
      </c>
      <c r="AV326" s="13" t="s">
        <v>21</v>
      </c>
      <c r="AW326" s="13" t="s">
        <v>35</v>
      </c>
      <c r="AX326" s="13" t="s">
        <v>78</v>
      </c>
      <c r="AY326" s="240" t="s">
        <v>118</v>
      </c>
    </row>
    <row r="327" s="14" customFormat="1">
      <c r="A327" s="14"/>
      <c r="B327" s="241"/>
      <c r="C327" s="242"/>
      <c r="D327" s="226" t="s">
        <v>141</v>
      </c>
      <c r="E327" s="243" t="s">
        <v>1</v>
      </c>
      <c r="F327" s="244" t="s">
        <v>451</v>
      </c>
      <c r="G327" s="242"/>
      <c r="H327" s="245">
        <v>71.998000000000005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1" t="s">
        <v>141</v>
      </c>
      <c r="AU327" s="251" t="s">
        <v>84</v>
      </c>
      <c r="AV327" s="14" t="s">
        <v>84</v>
      </c>
      <c r="AW327" s="14" t="s">
        <v>35</v>
      </c>
      <c r="AX327" s="14" t="s">
        <v>78</v>
      </c>
      <c r="AY327" s="251" t="s">
        <v>118</v>
      </c>
    </row>
    <row r="328" s="2" customFormat="1" ht="24.15" customHeight="1">
      <c r="A328" s="38"/>
      <c r="B328" s="39"/>
      <c r="C328" s="212" t="s">
        <v>452</v>
      </c>
      <c r="D328" s="212" t="s">
        <v>120</v>
      </c>
      <c r="E328" s="213" t="s">
        <v>453</v>
      </c>
      <c r="F328" s="214" t="s">
        <v>454</v>
      </c>
      <c r="G328" s="215" t="s">
        <v>123</v>
      </c>
      <c r="H328" s="216">
        <v>118.609</v>
      </c>
      <c r="I328" s="217"/>
      <c r="J328" s="218">
        <f>ROUND(I328*H328,2)</f>
        <v>0</v>
      </c>
      <c r="K328" s="219"/>
      <c r="L328" s="44"/>
      <c r="M328" s="220" t="s">
        <v>1</v>
      </c>
      <c r="N328" s="221" t="s">
        <v>43</v>
      </c>
      <c r="O328" s="91"/>
      <c r="P328" s="222">
        <f>O328*H328</f>
        <v>0</v>
      </c>
      <c r="Q328" s="222">
        <v>0.38625999999999999</v>
      </c>
      <c r="R328" s="222">
        <f>Q328*H328</f>
        <v>45.813912339999995</v>
      </c>
      <c r="S328" s="222">
        <v>0</v>
      </c>
      <c r="T328" s="223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4" t="s">
        <v>124</v>
      </c>
      <c r="AT328" s="224" t="s">
        <v>120</v>
      </c>
      <c r="AU328" s="224" t="s">
        <v>84</v>
      </c>
      <c r="AY328" s="17" t="s">
        <v>118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7" t="s">
        <v>21</v>
      </c>
      <c r="BK328" s="225">
        <f>ROUND(I328*H328,2)</f>
        <v>0</v>
      </c>
      <c r="BL328" s="17" t="s">
        <v>124</v>
      </c>
      <c r="BM328" s="224" t="s">
        <v>455</v>
      </c>
    </row>
    <row r="329" s="2" customFormat="1">
      <c r="A329" s="38"/>
      <c r="B329" s="39"/>
      <c r="C329" s="40"/>
      <c r="D329" s="226" t="s">
        <v>126</v>
      </c>
      <c r="E329" s="40"/>
      <c r="F329" s="227" t="s">
        <v>456</v>
      </c>
      <c r="G329" s="40"/>
      <c r="H329" s="40"/>
      <c r="I329" s="228"/>
      <c r="J329" s="40"/>
      <c r="K329" s="40"/>
      <c r="L329" s="44"/>
      <c r="M329" s="229"/>
      <c r="N329" s="230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126</v>
      </c>
      <c r="AU329" s="17" t="s">
        <v>84</v>
      </c>
    </row>
    <row r="330" s="13" customFormat="1">
      <c r="A330" s="13"/>
      <c r="B330" s="231"/>
      <c r="C330" s="232"/>
      <c r="D330" s="226" t="s">
        <v>141</v>
      </c>
      <c r="E330" s="233" t="s">
        <v>1</v>
      </c>
      <c r="F330" s="234" t="s">
        <v>457</v>
      </c>
      <c r="G330" s="232"/>
      <c r="H330" s="233" t="s">
        <v>1</v>
      </c>
      <c r="I330" s="235"/>
      <c r="J330" s="232"/>
      <c r="K330" s="232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141</v>
      </c>
      <c r="AU330" s="240" t="s">
        <v>84</v>
      </c>
      <c r="AV330" s="13" t="s">
        <v>21</v>
      </c>
      <c r="AW330" s="13" t="s">
        <v>35</v>
      </c>
      <c r="AX330" s="13" t="s">
        <v>78</v>
      </c>
      <c r="AY330" s="240" t="s">
        <v>118</v>
      </c>
    </row>
    <row r="331" s="14" customFormat="1">
      <c r="A331" s="14"/>
      <c r="B331" s="241"/>
      <c r="C331" s="242"/>
      <c r="D331" s="226" t="s">
        <v>141</v>
      </c>
      <c r="E331" s="243" t="s">
        <v>1</v>
      </c>
      <c r="F331" s="244" t="s">
        <v>458</v>
      </c>
      <c r="G331" s="242"/>
      <c r="H331" s="245">
        <v>50.759999999999998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141</v>
      </c>
      <c r="AU331" s="251" t="s">
        <v>84</v>
      </c>
      <c r="AV331" s="14" t="s">
        <v>84</v>
      </c>
      <c r="AW331" s="14" t="s">
        <v>35</v>
      </c>
      <c r="AX331" s="14" t="s">
        <v>78</v>
      </c>
      <c r="AY331" s="251" t="s">
        <v>118</v>
      </c>
    </row>
    <row r="332" s="13" customFormat="1">
      <c r="A332" s="13"/>
      <c r="B332" s="231"/>
      <c r="C332" s="232"/>
      <c r="D332" s="226" t="s">
        <v>141</v>
      </c>
      <c r="E332" s="233" t="s">
        <v>1</v>
      </c>
      <c r="F332" s="234" t="s">
        <v>459</v>
      </c>
      <c r="G332" s="232"/>
      <c r="H332" s="233" t="s">
        <v>1</v>
      </c>
      <c r="I332" s="235"/>
      <c r="J332" s="232"/>
      <c r="K332" s="232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141</v>
      </c>
      <c r="AU332" s="240" t="s">
        <v>84</v>
      </c>
      <c r="AV332" s="13" t="s">
        <v>21</v>
      </c>
      <c r="AW332" s="13" t="s">
        <v>35</v>
      </c>
      <c r="AX332" s="13" t="s">
        <v>78</v>
      </c>
      <c r="AY332" s="240" t="s">
        <v>118</v>
      </c>
    </row>
    <row r="333" s="14" customFormat="1">
      <c r="A333" s="14"/>
      <c r="B333" s="241"/>
      <c r="C333" s="242"/>
      <c r="D333" s="226" t="s">
        <v>141</v>
      </c>
      <c r="E333" s="243" t="s">
        <v>1</v>
      </c>
      <c r="F333" s="244" t="s">
        <v>460</v>
      </c>
      <c r="G333" s="242"/>
      <c r="H333" s="245">
        <v>38.570999999999998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141</v>
      </c>
      <c r="AU333" s="251" t="s">
        <v>84</v>
      </c>
      <c r="AV333" s="14" t="s">
        <v>84</v>
      </c>
      <c r="AW333" s="14" t="s">
        <v>35</v>
      </c>
      <c r="AX333" s="14" t="s">
        <v>78</v>
      </c>
      <c r="AY333" s="251" t="s">
        <v>118</v>
      </c>
    </row>
    <row r="334" s="13" customFormat="1">
      <c r="A334" s="13"/>
      <c r="B334" s="231"/>
      <c r="C334" s="232"/>
      <c r="D334" s="226" t="s">
        <v>141</v>
      </c>
      <c r="E334" s="233" t="s">
        <v>1</v>
      </c>
      <c r="F334" s="234" t="s">
        <v>461</v>
      </c>
      <c r="G334" s="232"/>
      <c r="H334" s="233" t="s">
        <v>1</v>
      </c>
      <c r="I334" s="235"/>
      <c r="J334" s="232"/>
      <c r="K334" s="232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141</v>
      </c>
      <c r="AU334" s="240" t="s">
        <v>84</v>
      </c>
      <c r="AV334" s="13" t="s">
        <v>21</v>
      </c>
      <c r="AW334" s="13" t="s">
        <v>35</v>
      </c>
      <c r="AX334" s="13" t="s">
        <v>78</v>
      </c>
      <c r="AY334" s="240" t="s">
        <v>118</v>
      </c>
    </row>
    <row r="335" s="14" customFormat="1">
      <c r="A335" s="14"/>
      <c r="B335" s="241"/>
      <c r="C335" s="242"/>
      <c r="D335" s="226" t="s">
        <v>141</v>
      </c>
      <c r="E335" s="243" t="s">
        <v>1</v>
      </c>
      <c r="F335" s="244" t="s">
        <v>462</v>
      </c>
      <c r="G335" s="242"/>
      <c r="H335" s="245">
        <v>6.7779999999999996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1" t="s">
        <v>141</v>
      </c>
      <c r="AU335" s="251" t="s">
        <v>84</v>
      </c>
      <c r="AV335" s="14" t="s">
        <v>84</v>
      </c>
      <c r="AW335" s="14" t="s">
        <v>35</v>
      </c>
      <c r="AX335" s="14" t="s">
        <v>78</v>
      </c>
      <c r="AY335" s="251" t="s">
        <v>118</v>
      </c>
    </row>
    <row r="336" s="13" customFormat="1">
      <c r="A336" s="13"/>
      <c r="B336" s="231"/>
      <c r="C336" s="232"/>
      <c r="D336" s="226" t="s">
        <v>141</v>
      </c>
      <c r="E336" s="233" t="s">
        <v>1</v>
      </c>
      <c r="F336" s="234" t="s">
        <v>463</v>
      </c>
      <c r="G336" s="232"/>
      <c r="H336" s="233" t="s">
        <v>1</v>
      </c>
      <c r="I336" s="235"/>
      <c r="J336" s="232"/>
      <c r="K336" s="232"/>
      <c r="L336" s="236"/>
      <c r="M336" s="237"/>
      <c r="N336" s="238"/>
      <c r="O336" s="238"/>
      <c r="P336" s="238"/>
      <c r="Q336" s="238"/>
      <c r="R336" s="238"/>
      <c r="S336" s="238"/>
      <c r="T336" s="23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0" t="s">
        <v>141</v>
      </c>
      <c r="AU336" s="240" t="s">
        <v>84</v>
      </c>
      <c r="AV336" s="13" t="s">
        <v>21</v>
      </c>
      <c r="AW336" s="13" t="s">
        <v>35</v>
      </c>
      <c r="AX336" s="13" t="s">
        <v>78</v>
      </c>
      <c r="AY336" s="240" t="s">
        <v>118</v>
      </c>
    </row>
    <row r="337" s="14" customFormat="1">
      <c r="A337" s="14"/>
      <c r="B337" s="241"/>
      <c r="C337" s="242"/>
      <c r="D337" s="226" t="s">
        <v>141</v>
      </c>
      <c r="E337" s="243" t="s">
        <v>1</v>
      </c>
      <c r="F337" s="244" t="s">
        <v>464</v>
      </c>
      <c r="G337" s="242"/>
      <c r="H337" s="245">
        <v>22.5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1" t="s">
        <v>141</v>
      </c>
      <c r="AU337" s="251" t="s">
        <v>84</v>
      </c>
      <c r="AV337" s="14" t="s">
        <v>84</v>
      </c>
      <c r="AW337" s="14" t="s">
        <v>35</v>
      </c>
      <c r="AX337" s="14" t="s">
        <v>78</v>
      </c>
      <c r="AY337" s="251" t="s">
        <v>118</v>
      </c>
    </row>
    <row r="338" s="12" customFormat="1" ht="22.8" customHeight="1">
      <c r="A338" s="12"/>
      <c r="B338" s="196"/>
      <c r="C338" s="197"/>
      <c r="D338" s="198" t="s">
        <v>77</v>
      </c>
      <c r="E338" s="210" t="s">
        <v>172</v>
      </c>
      <c r="F338" s="210" t="s">
        <v>465</v>
      </c>
      <c r="G338" s="197"/>
      <c r="H338" s="197"/>
      <c r="I338" s="200"/>
      <c r="J338" s="211">
        <f>BK338</f>
        <v>0</v>
      </c>
      <c r="K338" s="197"/>
      <c r="L338" s="202"/>
      <c r="M338" s="203"/>
      <c r="N338" s="204"/>
      <c r="O338" s="204"/>
      <c r="P338" s="205">
        <f>SUM(P339:P416)</f>
        <v>0</v>
      </c>
      <c r="Q338" s="204"/>
      <c r="R338" s="205">
        <f>SUM(R339:R416)</f>
        <v>6.9126820856584006</v>
      </c>
      <c r="S338" s="204"/>
      <c r="T338" s="206">
        <f>SUM(T339:T416)</f>
        <v>44.773403999999999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7" t="s">
        <v>21</v>
      </c>
      <c r="AT338" s="208" t="s">
        <v>77</v>
      </c>
      <c r="AU338" s="208" t="s">
        <v>21</v>
      </c>
      <c r="AY338" s="207" t="s">
        <v>118</v>
      </c>
      <c r="BK338" s="209">
        <f>SUM(BK339:BK416)</f>
        <v>0</v>
      </c>
    </row>
    <row r="339" s="2" customFormat="1" ht="24.15" customHeight="1">
      <c r="A339" s="38"/>
      <c r="B339" s="39"/>
      <c r="C339" s="212" t="s">
        <v>466</v>
      </c>
      <c r="D339" s="212" t="s">
        <v>120</v>
      </c>
      <c r="E339" s="213" t="s">
        <v>467</v>
      </c>
      <c r="F339" s="214" t="s">
        <v>468</v>
      </c>
      <c r="G339" s="215" t="s">
        <v>280</v>
      </c>
      <c r="H339" s="216">
        <v>0.0040000000000000001</v>
      </c>
      <c r="I339" s="217"/>
      <c r="J339" s="218">
        <f>ROUND(I339*H339,2)</f>
        <v>0</v>
      </c>
      <c r="K339" s="219"/>
      <c r="L339" s="44"/>
      <c r="M339" s="220" t="s">
        <v>1</v>
      </c>
      <c r="N339" s="221" t="s">
        <v>43</v>
      </c>
      <c r="O339" s="91"/>
      <c r="P339" s="222">
        <f>O339*H339</f>
        <v>0</v>
      </c>
      <c r="Q339" s="222">
        <v>1.0160145021</v>
      </c>
      <c r="R339" s="222">
        <f>Q339*H339</f>
        <v>0.0040640580084</v>
      </c>
      <c r="S339" s="222">
        <v>0</v>
      </c>
      <c r="T339" s="223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4" t="s">
        <v>124</v>
      </c>
      <c r="AT339" s="224" t="s">
        <v>120</v>
      </c>
      <c r="AU339" s="224" t="s">
        <v>84</v>
      </c>
      <c r="AY339" s="17" t="s">
        <v>118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7" t="s">
        <v>21</v>
      </c>
      <c r="BK339" s="225">
        <f>ROUND(I339*H339,2)</f>
        <v>0</v>
      </c>
      <c r="BL339" s="17" t="s">
        <v>124</v>
      </c>
      <c r="BM339" s="224" t="s">
        <v>469</v>
      </c>
    </row>
    <row r="340" s="2" customFormat="1">
      <c r="A340" s="38"/>
      <c r="B340" s="39"/>
      <c r="C340" s="40"/>
      <c r="D340" s="226" t="s">
        <v>126</v>
      </c>
      <c r="E340" s="40"/>
      <c r="F340" s="227" t="s">
        <v>470</v>
      </c>
      <c r="G340" s="40"/>
      <c r="H340" s="40"/>
      <c r="I340" s="228"/>
      <c r="J340" s="40"/>
      <c r="K340" s="40"/>
      <c r="L340" s="44"/>
      <c r="M340" s="229"/>
      <c r="N340" s="230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126</v>
      </c>
      <c r="AU340" s="17" t="s">
        <v>84</v>
      </c>
    </row>
    <row r="341" s="14" customFormat="1">
      <c r="A341" s="14"/>
      <c r="B341" s="241"/>
      <c r="C341" s="242"/>
      <c r="D341" s="226" t="s">
        <v>141</v>
      </c>
      <c r="E341" s="243" t="s">
        <v>1</v>
      </c>
      <c r="F341" s="244" t="s">
        <v>471</v>
      </c>
      <c r="G341" s="242"/>
      <c r="H341" s="245">
        <v>0.0040000000000000001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141</v>
      </c>
      <c r="AU341" s="251" t="s">
        <v>84</v>
      </c>
      <c r="AV341" s="14" t="s">
        <v>84</v>
      </c>
      <c r="AW341" s="14" t="s">
        <v>35</v>
      </c>
      <c r="AX341" s="14" t="s">
        <v>21</v>
      </c>
      <c r="AY341" s="251" t="s">
        <v>118</v>
      </c>
    </row>
    <row r="342" s="2" customFormat="1" ht="24.15" customHeight="1">
      <c r="A342" s="38"/>
      <c r="B342" s="39"/>
      <c r="C342" s="212" t="s">
        <v>472</v>
      </c>
      <c r="D342" s="212" t="s">
        <v>120</v>
      </c>
      <c r="E342" s="213" t="s">
        <v>473</v>
      </c>
      <c r="F342" s="214" t="s">
        <v>474</v>
      </c>
      <c r="G342" s="215" t="s">
        <v>123</v>
      </c>
      <c r="H342" s="216">
        <v>59.957999999999998</v>
      </c>
      <c r="I342" s="217"/>
      <c r="J342" s="218">
        <f>ROUND(I342*H342,2)</f>
        <v>0</v>
      </c>
      <c r="K342" s="219"/>
      <c r="L342" s="44"/>
      <c r="M342" s="220" t="s">
        <v>1</v>
      </c>
      <c r="N342" s="221" t="s">
        <v>43</v>
      </c>
      <c r="O342" s="91"/>
      <c r="P342" s="222">
        <f>O342*H342</f>
        <v>0</v>
      </c>
      <c r="Q342" s="222">
        <v>0.00046749999999999998</v>
      </c>
      <c r="R342" s="222">
        <f>Q342*H342</f>
        <v>0.028030364999999998</v>
      </c>
      <c r="S342" s="222">
        <v>0</v>
      </c>
      <c r="T342" s="223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4" t="s">
        <v>124</v>
      </c>
      <c r="AT342" s="224" t="s">
        <v>120</v>
      </c>
      <c r="AU342" s="224" t="s">
        <v>84</v>
      </c>
      <c r="AY342" s="17" t="s">
        <v>118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7" t="s">
        <v>21</v>
      </c>
      <c r="BK342" s="225">
        <f>ROUND(I342*H342,2)</f>
        <v>0</v>
      </c>
      <c r="BL342" s="17" t="s">
        <v>124</v>
      </c>
      <c r="BM342" s="224" t="s">
        <v>475</v>
      </c>
    </row>
    <row r="343" s="2" customFormat="1">
      <c r="A343" s="38"/>
      <c r="B343" s="39"/>
      <c r="C343" s="40"/>
      <c r="D343" s="226" t="s">
        <v>126</v>
      </c>
      <c r="E343" s="40"/>
      <c r="F343" s="227" t="s">
        <v>390</v>
      </c>
      <c r="G343" s="40"/>
      <c r="H343" s="40"/>
      <c r="I343" s="228"/>
      <c r="J343" s="40"/>
      <c r="K343" s="40"/>
      <c r="L343" s="44"/>
      <c r="M343" s="229"/>
      <c r="N343" s="230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126</v>
      </c>
      <c r="AU343" s="17" t="s">
        <v>84</v>
      </c>
    </row>
    <row r="344" s="14" customFormat="1">
      <c r="A344" s="14"/>
      <c r="B344" s="241"/>
      <c r="C344" s="242"/>
      <c r="D344" s="226" t="s">
        <v>141</v>
      </c>
      <c r="E344" s="243" t="s">
        <v>1</v>
      </c>
      <c r="F344" s="244" t="s">
        <v>476</v>
      </c>
      <c r="G344" s="242"/>
      <c r="H344" s="245">
        <v>59.957999999999998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141</v>
      </c>
      <c r="AU344" s="251" t="s">
        <v>84</v>
      </c>
      <c r="AV344" s="14" t="s">
        <v>84</v>
      </c>
      <c r="AW344" s="14" t="s">
        <v>35</v>
      </c>
      <c r="AX344" s="14" t="s">
        <v>21</v>
      </c>
      <c r="AY344" s="251" t="s">
        <v>118</v>
      </c>
    </row>
    <row r="345" s="2" customFormat="1" ht="24.15" customHeight="1">
      <c r="A345" s="38"/>
      <c r="B345" s="39"/>
      <c r="C345" s="212" t="s">
        <v>477</v>
      </c>
      <c r="D345" s="212" t="s">
        <v>120</v>
      </c>
      <c r="E345" s="213" t="s">
        <v>478</v>
      </c>
      <c r="F345" s="214" t="s">
        <v>479</v>
      </c>
      <c r="G345" s="215" t="s">
        <v>123</v>
      </c>
      <c r="H345" s="216">
        <v>96.108999999999995</v>
      </c>
      <c r="I345" s="217"/>
      <c r="J345" s="218">
        <f>ROUND(I345*H345,2)</f>
        <v>0</v>
      </c>
      <c r="K345" s="219"/>
      <c r="L345" s="44"/>
      <c r="M345" s="220" t="s">
        <v>1</v>
      </c>
      <c r="N345" s="221" t="s">
        <v>43</v>
      </c>
      <c r="O345" s="91"/>
      <c r="P345" s="222">
        <f>O345*H345</f>
        <v>0</v>
      </c>
      <c r="Q345" s="222">
        <v>0.00068749999999999996</v>
      </c>
      <c r="R345" s="222">
        <f>Q345*H345</f>
        <v>0.066074937499999986</v>
      </c>
      <c r="S345" s="222">
        <v>0</v>
      </c>
      <c r="T345" s="223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4" t="s">
        <v>124</v>
      </c>
      <c r="AT345" s="224" t="s">
        <v>120</v>
      </c>
      <c r="AU345" s="224" t="s">
        <v>84</v>
      </c>
      <c r="AY345" s="17" t="s">
        <v>118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7" t="s">
        <v>21</v>
      </c>
      <c r="BK345" s="225">
        <f>ROUND(I345*H345,2)</f>
        <v>0</v>
      </c>
      <c r="BL345" s="17" t="s">
        <v>124</v>
      </c>
      <c r="BM345" s="224" t="s">
        <v>480</v>
      </c>
    </row>
    <row r="346" s="2" customFormat="1">
      <c r="A346" s="38"/>
      <c r="B346" s="39"/>
      <c r="C346" s="40"/>
      <c r="D346" s="226" t="s">
        <v>126</v>
      </c>
      <c r="E346" s="40"/>
      <c r="F346" s="227" t="s">
        <v>427</v>
      </c>
      <c r="G346" s="40"/>
      <c r="H346" s="40"/>
      <c r="I346" s="228"/>
      <c r="J346" s="40"/>
      <c r="K346" s="40"/>
      <c r="L346" s="44"/>
      <c r="M346" s="229"/>
      <c r="N346" s="230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126</v>
      </c>
      <c r="AU346" s="17" t="s">
        <v>84</v>
      </c>
    </row>
    <row r="347" s="13" customFormat="1">
      <c r="A347" s="13"/>
      <c r="B347" s="231"/>
      <c r="C347" s="232"/>
      <c r="D347" s="226" t="s">
        <v>141</v>
      </c>
      <c r="E347" s="233" t="s">
        <v>1</v>
      </c>
      <c r="F347" s="234" t="s">
        <v>457</v>
      </c>
      <c r="G347" s="232"/>
      <c r="H347" s="233" t="s">
        <v>1</v>
      </c>
      <c r="I347" s="235"/>
      <c r="J347" s="232"/>
      <c r="K347" s="232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141</v>
      </c>
      <c r="AU347" s="240" t="s">
        <v>84</v>
      </c>
      <c r="AV347" s="13" t="s">
        <v>21</v>
      </c>
      <c r="AW347" s="13" t="s">
        <v>35</v>
      </c>
      <c r="AX347" s="13" t="s">
        <v>78</v>
      </c>
      <c r="AY347" s="240" t="s">
        <v>118</v>
      </c>
    </row>
    <row r="348" s="14" customFormat="1">
      <c r="A348" s="14"/>
      <c r="B348" s="241"/>
      <c r="C348" s="242"/>
      <c r="D348" s="226" t="s">
        <v>141</v>
      </c>
      <c r="E348" s="243" t="s">
        <v>1</v>
      </c>
      <c r="F348" s="244" t="s">
        <v>458</v>
      </c>
      <c r="G348" s="242"/>
      <c r="H348" s="245">
        <v>50.759999999999998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1" t="s">
        <v>141</v>
      </c>
      <c r="AU348" s="251" t="s">
        <v>84</v>
      </c>
      <c r="AV348" s="14" t="s">
        <v>84</v>
      </c>
      <c r="AW348" s="14" t="s">
        <v>35</v>
      </c>
      <c r="AX348" s="14" t="s">
        <v>78</v>
      </c>
      <c r="AY348" s="251" t="s">
        <v>118</v>
      </c>
    </row>
    <row r="349" s="13" customFormat="1">
      <c r="A349" s="13"/>
      <c r="B349" s="231"/>
      <c r="C349" s="232"/>
      <c r="D349" s="226" t="s">
        <v>141</v>
      </c>
      <c r="E349" s="233" t="s">
        <v>1</v>
      </c>
      <c r="F349" s="234" t="s">
        <v>459</v>
      </c>
      <c r="G349" s="232"/>
      <c r="H349" s="233" t="s">
        <v>1</v>
      </c>
      <c r="I349" s="235"/>
      <c r="J349" s="232"/>
      <c r="K349" s="232"/>
      <c r="L349" s="236"/>
      <c r="M349" s="237"/>
      <c r="N349" s="238"/>
      <c r="O349" s="238"/>
      <c r="P349" s="238"/>
      <c r="Q349" s="238"/>
      <c r="R349" s="238"/>
      <c r="S349" s="238"/>
      <c r="T349" s="23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0" t="s">
        <v>141</v>
      </c>
      <c r="AU349" s="240" t="s">
        <v>84</v>
      </c>
      <c r="AV349" s="13" t="s">
        <v>21</v>
      </c>
      <c r="AW349" s="13" t="s">
        <v>35</v>
      </c>
      <c r="AX349" s="13" t="s">
        <v>78</v>
      </c>
      <c r="AY349" s="240" t="s">
        <v>118</v>
      </c>
    </row>
    <row r="350" s="14" customFormat="1">
      <c r="A350" s="14"/>
      <c r="B350" s="241"/>
      <c r="C350" s="242"/>
      <c r="D350" s="226" t="s">
        <v>141</v>
      </c>
      <c r="E350" s="243" t="s">
        <v>1</v>
      </c>
      <c r="F350" s="244" t="s">
        <v>460</v>
      </c>
      <c r="G350" s="242"/>
      <c r="H350" s="245">
        <v>38.570999999999998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141</v>
      </c>
      <c r="AU350" s="251" t="s">
        <v>84</v>
      </c>
      <c r="AV350" s="14" t="s">
        <v>84</v>
      </c>
      <c r="AW350" s="14" t="s">
        <v>35</v>
      </c>
      <c r="AX350" s="14" t="s">
        <v>78</v>
      </c>
      <c r="AY350" s="251" t="s">
        <v>118</v>
      </c>
    </row>
    <row r="351" s="13" customFormat="1">
      <c r="A351" s="13"/>
      <c r="B351" s="231"/>
      <c r="C351" s="232"/>
      <c r="D351" s="226" t="s">
        <v>141</v>
      </c>
      <c r="E351" s="233" t="s">
        <v>1</v>
      </c>
      <c r="F351" s="234" t="s">
        <v>461</v>
      </c>
      <c r="G351" s="232"/>
      <c r="H351" s="233" t="s">
        <v>1</v>
      </c>
      <c r="I351" s="235"/>
      <c r="J351" s="232"/>
      <c r="K351" s="232"/>
      <c r="L351" s="236"/>
      <c r="M351" s="237"/>
      <c r="N351" s="238"/>
      <c r="O351" s="238"/>
      <c r="P351" s="238"/>
      <c r="Q351" s="238"/>
      <c r="R351" s="238"/>
      <c r="S351" s="238"/>
      <c r="T351" s="23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0" t="s">
        <v>141</v>
      </c>
      <c r="AU351" s="240" t="s">
        <v>84</v>
      </c>
      <c r="AV351" s="13" t="s">
        <v>21</v>
      </c>
      <c r="AW351" s="13" t="s">
        <v>35</v>
      </c>
      <c r="AX351" s="13" t="s">
        <v>78</v>
      </c>
      <c r="AY351" s="240" t="s">
        <v>118</v>
      </c>
    </row>
    <row r="352" s="14" customFormat="1">
      <c r="A352" s="14"/>
      <c r="B352" s="241"/>
      <c r="C352" s="242"/>
      <c r="D352" s="226" t="s">
        <v>141</v>
      </c>
      <c r="E352" s="243" t="s">
        <v>1</v>
      </c>
      <c r="F352" s="244" t="s">
        <v>462</v>
      </c>
      <c r="G352" s="242"/>
      <c r="H352" s="245">
        <v>6.7779999999999996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1" t="s">
        <v>141</v>
      </c>
      <c r="AU352" s="251" t="s">
        <v>84</v>
      </c>
      <c r="AV352" s="14" t="s">
        <v>84</v>
      </c>
      <c r="AW352" s="14" t="s">
        <v>35</v>
      </c>
      <c r="AX352" s="14" t="s">
        <v>78</v>
      </c>
      <c r="AY352" s="251" t="s">
        <v>118</v>
      </c>
    </row>
    <row r="353" s="2" customFormat="1" ht="24.15" customHeight="1">
      <c r="A353" s="38"/>
      <c r="B353" s="39"/>
      <c r="C353" s="212" t="s">
        <v>481</v>
      </c>
      <c r="D353" s="212" t="s">
        <v>120</v>
      </c>
      <c r="E353" s="213" t="s">
        <v>482</v>
      </c>
      <c r="F353" s="214" t="s">
        <v>483</v>
      </c>
      <c r="G353" s="215" t="s">
        <v>484</v>
      </c>
      <c r="H353" s="216">
        <v>6.9400000000000004</v>
      </c>
      <c r="I353" s="217"/>
      <c r="J353" s="218">
        <f>ROUND(I353*H353,2)</f>
        <v>0</v>
      </c>
      <c r="K353" s="219"/>
      <c r="L353" s="44"/>
      <c r="M353" s="220" t="s">
        <v>1</v>
      </c>
      <c r="N353" s="221" t="s">
        <v>43</v>
      </c>
      <c r="O353" s="91"/>
      <c r="P353" s="222">
        <f>O353*H353</f>
        <v>0</v>
      </c>
      <c r="Q353" s="222">
        <v>0.02350412</v>
      </c>
      <c r="R353" s="222">
        <f>Q353*H353</f>
        <v>0.16311859280000002</v>
      </c>
      <c r="S353" s="222">
        <v>0</v>
      </c>
      <c r="T353" s="223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4" t="s">
        <v>124</v>
      </c>
      <c r="AT353" s="224" t="s">
        <v>120</v>
      </c>
      <c r="AU353" s="224" t="s">
        <v>84</v>
      </c>
      <c r="AY353" s="17" t="s">
        <v>118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7" t="s">
        <v>21</v>
      </c>
      <c r="BK353" s="225">
        <f>ROUND(I353*H353,2)</f>
        <v>0</v>
      </c>
      <c r="BL353" s="17" t="s">
        <v>124</v>
      </c>
      <c r="BM353" s="224" t="s">
        <v>485</v>
      </c>
    </row>
    <row r="354" s="2" customFormat="1">
      <c r="A354" s="38"/>
      <c r="B354" s="39"/>
      <c r="C354" s="40"/>
      <c r="D354" s="226" t="s">
        <v>126</v>
      </c>
      <c r="E354" s="40"/>
      <c r="F354" s="227" t="s">
        <v>486</v>
      </c>
      <c r="G354" s="40"/>
      <c r="H354" s="40"/>
      <c r="I354" s="228"/>
      <c r="J354" s="40"/>
      <c r="K354" s="40"/>
      <c r="L354" s="44"/>
      <c r="M354" s="229"/>
      <c r="N354" s="230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126</v>
      </c>
      <c r="AU354" s="17" t="s">
        <v>84</v>
      </c>
    </row>
    <row r="355" s="2" customFormat="1" ht="24.15" customHeight="1">
      <c r="A355" s="38"/>
      <c r="B355" s="39"/>
      <c r="C355" s="212" t="s">
        <v>487</v>
      </c>
      <c r="D355" s="212" t="s">
        <v>120</v>
      </c>
      <c r="E355" s="213" t="s">
        <v>488</v>
      </c>
      <c r="F355" s="214" t="s">
        <v>489</v>
      </c>
      <c r="G355" s="215" t="s">
        <v>484</v>
      </c>
      <c r="H355" s="216">
        <v>7.2000000000000002</v>
      </c>
      <c r="I355" s="217"/>
      <c r="J355" s="218">
        <f>ROUND(I355*H355,2)</f>
        <v>0</v>
      </c>
      <c r="K355" s="219"/>
      <c r="L355" s="44"/>
      <c r="M355" s="220" t="s">
        <v>1</v>
      </c>
      <c r="N355" s="221" t="s">
        <v>43</v>
      </c>
      <c r="O355" s="91"/>
      <c r="P355" s="222">
        <f>O355*H355</f>
        <v>0</v>
      </c>
      <c r="Q355" s="222">
        <v>0.02350412</v>
      </c>
      <c r="R355" s="222">
        <f>Q355*H355</f>
        <v>0.169229664</v>
      </c>
      <c r="S355" s="222">
        <v>0</v>
      </c>
      <c r="T355" s="223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4" t="s">
        <v>124</v>
      </c>
      <c r="AT355" s="224" t="s">
        <v>120</v>
      </c>
      <c r="AU355" s="224" t="s">
        <v>84</v>
      </c>
      <c r="AY355" s="17" t="s">
        <v>118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7" t="s">
        <v>21</v>
      </c>
      <c r="BK355" s="225">
        <f>ROUND(I355*H355,2)</f>
        <v>0</v>
      </c>
      <c r="BL355" s="17" t="s">
        <v>124</v>
      </c>
      <c r="BM355" s="224" t="s">
        <v>490</v>
      </c>
    </row>
    <row r="356" s="2" customFormat="1">
      <c r="A356" s="38"/>
      <c r="B356" s="39"/>
      <c r="C356" s="40"/>
      <c r="D356" s="226" t="s">
        <v>126</v>
      </c>
      <c r="E356" s="40"/>
      <c r="F356" s="227" t="s">
        <v>491</v>
      </c>
      <c r="G356" s="40"/>
      <c r="H356" s="40"/>
      <c r="I356" s="228"/>
      <c r="J356" s="40"/>
      <c r="K356" s="40"/>
      <c r="L356" s="44"/>
      <c r="M356" s="229"/>
      <c r="N356" s="230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126</v>
      </c>
      <c r="AU356" s="17" t="s">
        <v>84</v>
      </c>
    </row>
    <row r="357" s="14" customFormat="1">
      <c r="A357" s="14"/>
      <c r="B357" s="241"/>
      <c r="C357" s="242"/>
      <c r="D357" s="226" t="s">
        <v>141</v>
      </c>
      <c r="E357" s="243" t="s">
        <v>1</v>
      </c>
      <c r="F357" s="244" t="s">
        <v>492</v>
      </c>
      <c r="G357" s="242"/>
      <c r="H357" s="245">
        <v>7.2000000000000002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141</v>
      </c>
      <c r="AU357" s="251" t="s">
        <v>84</v>
      </c>
      <c r="AV357" s="14" t="s">
        <v>84</v>
      </c>
      <c r="AW357" s="14" t="s">
        <v>35</v>
      </c>
      <c r="AX357" s="14" t="s">
        <v>21</v>
      </c>
      <c r="AY357" s="251" t="s">
        <v>118</v>
      </c>
    </row>
    <row r="358" s="2" customFormat="1" ht="24.15" customHeight="1">
      <c r="A358" s="38"/>
      <c r="B358" s="39"/>
      <c r="C358" s="212" t="s">
        <v>493</v>
      </c>
      <c r="D358" s="212" t="s">
        <v>120</v>
      </c>
      <c r="E358" s="213" t="s">
        <v>494</v>
      </c>
      <c r="F358" s="214" t="s">
        <v>495</v>
      </c>
      <c r="G358" s="215" t="s">
        <v>484</v>
      </c>
      <c r="H358" s="216">
        <v>23.478000000000002</v>
      </c>
      <c r="I358" s="217"/>
      <c r="J358" s="218">
        <f>ROUND(I358*H358,2)</f>
        <v>0</v>
      </c>
      <c r="K358" s="219"/>
      <c r="L358" s="44"/>
      <c r="M358" s="220" t="s">
        <v>1</v>
      </c>
      <c r="N358" s="221" t="s">
        <v>43</v>
      </c>
      <c r="O358" s="91"/>
      <c r="P358" s="222">
        <f>O358*H358</f>
        <v>0</v>
      </c>
      <c r="Q358" s="222">
        <v>0.000174</v>
      </c>
      <c r="R358" s="222">
        <f>Q358*H358</f>
        <v>0.0040851720000000006</v>
      </c>
      <c r="S358" s="222">
        <v>0</v>
      </c>
      <c r="T358" s="223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4" t="s">
        <v>124</v>
      </c>
      <c r="AT358" s="224" t="s">
        <v>120</v>
      </c>
      <c r="AU358" s="224" t="s">
        <v>84</v>
      </c>
      <c r="AY358" s="17" t="s">
        <v>118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7" t="s">
        <v>21</v>
      </c>
      <c r="BK358" s="225">
        <f>ROUND(I358*H358,2)</f>
        <v>0</v>
      </c>
      <c r="BL358" s="17" t="s">
        <v>124</v>
      </c>
      <c r="BM358" s="224" t="s">
        <v>496</v>
      </c>
    </row>
    <row r="359" s="2" customFormat="1">
      <c r="A359" s="38"/>
      <c r="B359" s="39"/>
      <c r="C359" s="40"/>
      <c r="D359" s="226" t="s">
        <v>126</v>
      </c>
      <c r="E359" s="40"/>
      <c r="F359" s="227" t="s">
        <v>497</v>
      </c>
      <c r="G359" s="40"/>
      <c r="H359" s="40"/>
      <c r="I359" s="228"/>
      <c r="J359" s="40"/>
      <c r="K359" s="40"/>
      <c r="L359" s="44"/>
      <c r="M359" s="229"/>
      <c r="N359" s="230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126</v>
      </c>
      <c r="AU359" s="17" t="s">
        <v>84</v>
      </c>
    </row>
    <row r="360" s="14" customFormat="1">
      <c r="A360" s="14"/>
      <c r="B360" s="241"/>
      <c r="C360" s="242"/>
      <c r="D360" s="226" t="s">
        <v>141</v>
      </c>
      <c r="E360" s="243" t="s">
        <v>1</v>
      </c>
      <c r="F360" s="244" t="s">
        <v>498</v>
      </c>
      <c r="G360" s="242"/>
      <c r="H360" s="245">
        <v>23.478000000000002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141</v>
      </c>
      <c r="AU360" s="251" t="s">
        <v>84</v>
      </c>
      <c r="AV360" s="14" t="s">
        <v>84</v>
      </c>
      <c r="AW360" s="14" t="s">
        <v>35</v>
      </c>
      <c r="AX360" s="14" t="s">
        <v>21</v>
      </c>
      <c r="AY360" s="251" t="s">
        <v>118</v>
      </c>
    </row>
    <row r="361" s="2" customFormat="1" ht="24.15" customHeight="1">
      <c r="A361" s="38"/>
      <c r="B361" s="39"/>
      <c r="C361" s="212" t="s">
        <v>499</v>
      </c>
      <c r="D361" s="212" t="s">
        <v>120</v>
      </c>
      <c r="E361" s="213" t="s">
        <v>500</v>
      </c>
      <c r="F361" s="214" t="s">
        <v>501</v>
      </c>
      <c r="G361" s="215" t="s">
        <v>123</v>
      </c>
      <c r="H361" s="216">
        <v>14.27</v>
      </c>
      <c r="I361" s="217"/>
      <c r="J361" s="218">
        <f>ROUND(I361*H361,2)</f>
        <v>0</v>
      </c>
      <c r="K361" s="219"/>
      <c r="L361" s="44"/>
      <c r="M361" s="220" t="s">
        <v>1</v>
      </c>
      <c r="N361" s="221" t="s">
        <v>43</v>
      </c>
      <c r="O361" s="91"/>
      <c r="P361" s="222">
        <f>O361*H361</f>
        <v>0</v>
      </c>
      <c r="Q361" s="222">
        <v>0.00063000000000000003</v>
      </c>
      <c r="R361" s="222">
        <f>Q361*H361</f>
        <v>0.0089901000000000009</v>
      </c>
      <c r="S361" s="222">
        <v>0</v>
      </c>
      <c r="T361" s="223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4" t="s">
        <v>124</v>
      </c>
      <c r="AT361" s="224" t="s">
        <v>120</v>
      </c>
      <c r="AU361" s="224" t="s">
        <v>84</v>
      </c>
      <c r="AY361" s="17" t="s">
        <v>118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7" t="s">
        <v>21</v>
      </c>
      <c r="BK361" s="225">
        <f>ROUND(I361*H361,2)</f>
        <v>0</v>
      </c>
      <c r="BL361" s="17" t="s">
        <v>124</v>
      </c>
      <c r="BM361" s="224" t="s">
        <v>502</v>
      </c>
    </row>
    <row r="362" s="2" customFormat="1">
      <c r="A362" s="38"/>
      <c r="B362" s="39"/>
      <c r="C362" s="40"/>
      <c r="D362" s="226" t="s">
        <v>126</v>
      </c>
      <c r="E362" s="40"/>
      <c r="F362" s="227" t="s">
        <v>503</v>
      </c>
      <c r="G362" s="40"/>
      <c r="H362" s="40"/>
      <c r="I362" s="228"/>
      <c r="J362" s="40"/>
      <c r="K362" s="40"/>
      <c r="L362" s="44"/>
      <c r="M362" s="229"/>
      <c r="N362" s="230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126</v>
      </c>
      <c r="AU362" s="17" t="s">
        <v>84</v>
      </c>
    </row>
    <row r="363" s="14" customFormat="1">
      <c r="A363" s="14"/>
      <c r="B363" s="241"/>
      <c r="C363" s="242"/>
      <c r="D363" s="226" t="s">
        <v>141</v>
      </c>
      <c r="E363" s="243" t="s">
        <v>1</v>
      </c>
      <c r="F363" s="244" t="s">
        <v>504</v>
      </c>
      <c r="G363" s="242"/>
      <c r="H363" s="245">
        <v>14.27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1" t="s">
        <v>141</v>
      </c>
      <c r="AU363" s="251" t="s">
        <v>84</v>
      </c>
      <c r="AV363" s="14" t="s">
        <v>84</v>
      </c>
      <c r="AW363" s="14" t="s">
        <v>35</v>
      </c>
      <c r="AX363" s="14" t="s">
        <v>21</v>
      </c>
      <c r="AY363" s="251" t="s">
        <v>118</v>
      </c>
    </row>
    <row r="364" s="2" customFormat="1" ht="16.5" customHeight="1">
      <c r="A364" s="38"/>
      <c r="B364" s="39"/>
      <c r="C364" s="212" t="s">
        <v>505</v>
      </c>
      <c r="D364" s="212" t="s">
        <v>120</v>
      </c>
      <c r="E364" s="213" t="s">
        <v>506</v>
      </c>
      <c r="F364" s="214" t="s">
        <v>507</v>
      </c>
      <c r="G364" s="215" t="s">
        <v>138</v>
      </c>
      <c r="H364" s="216">
        <v>20.100000000000001</v>
      </c>
      <c r="I364" s="217"/>
      <c r="J364" s="218">
        <f>ROUND(I364*H364,2)</f>
        <v>0</v>
      </c>
      <c r="K364" s="219"/>
      <c r="L364" s="44"/>
      <c r="M364" s="220" t="s">
        <v>1</v>
      </c>
      <c r="N364" s="221" t="s">
        <v>43</v>
      </c>
      <c r="O364" s="91"/>
      <c r="P364" s="222">
        <f>O364*H364</f>
        <v>0</v>
      </c>
      <c r="Q364" s="222">
        <v>0</v>
      </c>
      <c r="R364" s="222">
        <f>Q364*H364</f>
        <v>0</v>
      </c>
      <c r="S364" s="222">
        <v>2</v>
      </c>
      <c r="T364" s="223">
        <f>S364*H364</f>
        <v>40.200000000000003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4" t="s">
        <v>124</v>
      </c>
      <c r="AT364" s="224" t="s">
        <v>120</v>
      </c>
      <c r="AU364" s="224" t="s">
        <v>84</v>
      </c>
      <c r="AY364" s="17" t="s">
        <v>118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7" t="s">
        <v>21</v>
      </c>
      <c r="BK364" s="225">
        <f>ROUND(I364*H364,2)</f>
        <v>0</v>
      </c>
      <c r="BL364" s="17" t="s">
        <v>124</v>
      </c>
      <c r="BM364" s="224" t="s">
        <v>508</v>
      </c>
    </row>
    <row r="365" s="2" customFormat="1">
      <c r="A365" s="38"/>
      <c r="B365" s="39"/>
      <c r="C365" s="40"/>
      <c r="D365" s="226" t="s">
        <v>126</v>
      </c>
      <c r="E365" s="40"/>
      <c r="F365" s="227" t="s">
        <v>509</v>
      </c>
      <c r="G365" s="40"/>
      <c r="H365" s="40"/>
      <c r="I365" s="228"/>
      <c r="J365" s="40"/>
      <c r="K365" s="40"/>
      <c r="L365" s="44"/>
      <c r="M365" s="229"/>
      <c r="N365" s="230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126</v>
      </c>
      <c r="AU365" s="17" t="s">
        <v>84</v>
      </c>
    </row>
    <row r="366" s="13" customFormat="1">
      <c r="A366" s="13"/>
      <c r="B366" s="231"/>
      <c r="C366" s="232"/>
      <c r="D366" s="226" t="s">
        <v>141</v>
      </c>
      <c r="E366" s="233" t="s">
        <v>1</v>
      </c>
      <c r="F366" s="234" t="s">
        <v>346</v>
      </c>
      <c r="G366" s="232"/>
      <c r="H366" s="233" t="s">
        <v>1</v>
      </c>
      <c r="I366" s="235"/>
      <c r="J366" s="232"/>
      <c r="K366" s="232"/>
      <c r="L366" s="236"/>
      <c r="M366" s="237"/>
      <c r="N366" s="238"/>
      <c r="O366" s="238"/>
      <c r="P366" s="238"/>
      <c r="Q366" s="238"/>
      <c r="R366" s="238"/>
      <c r="S366" s="238"/>
      <c r="T366" s="23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0" t="s">
        <v>141</v>
      </c>
      <c r="AU366" s="240" t="s">
        <v>84</v>
      </c>
      <c r="AV366" s="13" t="s">
        <v>21</v>
      </c>
      <c r="AW366" s="13" t="s">
        <v>35</v>
      </c>
      <c r="AX366" s="13" t="s">
        <v>78</v>
      </c>
      <c r="AY366" s="240" t="s">
        <v>118</v>
      </c>
    </row>
    <row r="367" s="14" customFormat="1">
      <c r="A367" s="14"/>
      <c r="B367" s="241"/>
      <c r="C367" s="242"/>
      <c r="D367" s="226" t="s">
        <v>141</v>
      </c>
      <c r="E367" s="243" t="s">
        <v>1</v>
      </c>
      <c r="F367" s="244" t="s">
        <v>510</v>
      </c>
      <c r="G367" s="242"/>
      <c r="H367" s="245">
        <v>8.4000000000000004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141</v>
      </c>
      <c r="AU367" s="251" t="s">
        <v>84</v>
      </c>
      <c r="AV367" s="14" t="s">
        <v>84</v>
      </c>
      <c r="AW367" s="14" t="s">
        <v>35</v>
      </c>
      <c r="AX367" s="14" t="s">
        <v>78</v>
      </c>
      <c r="AY367" s="251" t="s">
        <v>118</v>
      </c>
    </row>
    <row r="368" s="13" customFormat="1">
      <c r="A368" s="13"/>
      <c r="B368" s="231"/>
      <c r="C368" s="232"/>
      <c r="D368" s="226" t="s">
        <v>141</v>
      </c>
      <c r="E368" s="233" t="s">
        <v>1</v>
      </c>
      <c r="F368" s="234" t="s">
        <v>198</v>
      </c>
      <c r="G368" s="232"/>
      <c r="H368" s="233" t="s">
        <v>1</v>
      </c>
      <c r="I368" s="235"/>
      <c r="J368" s="232"/>
      <c r="K368" s="232"/>
      <c r="L368" s="236"/>
      <c r="M368" s="237"/>
      <c r="N368" s="238"/>
      <c r="O368" s="238"/>
      <c r="P368" s="238"/>
      <c r="Q368" s="238"/>
      <c r="R368" s="238"/>
      <c r="S368" s="238"/>
      <c r="T368" s="23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0" t="s">
        <v>141</v>
      </c>
      <c r="AU368" s="240" t="s">
        <v>84</v>
      </c>
      <c r="AV368" s="13" t="s">
        <v>21</v>
      </c>
      <c r="AW368" s="13" t="s">
        <v>35</v>
      </c>
      <c r="AX368" s="13" t="s">
        <v>78</v>
      </c>
      <c r="AY368" s="240" t="s">
        <v>118</v>
      </c>
    </row>
    <row r="369" s="14" customFormat="1">
      <c r="A369" s="14"/>
      <c r="B369" s="241"/>
      <c r="C369" s="242"/>
      <c r="D369" s="226" t="s">
        <v>141</v>
      </c>
      <c r="E369" s="243" t="s">
        <v>1</v>
      </c>
      <c r="F369" s="244" t="s">
        <v>511</v>
      </c>
      <c r="G369" s="242"/>
      <c r="H369" s="245">
        <v>11.699999999999999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1" t="s">
        <v>141</v>
      </c>
      <c r="AU369" s="251" t="s">
        <v>84</v>
      </c>
      <c r="AV369" s="14" t="s">
        <v>84</v>
      </c>
      <c r="AW369" s="14" t="s">
        <v>35</v>
      </c>
      <c r="AX369" s="14" t="s">
        <v>78</v>
      </c>
      <c r="AY369" s="251" t="s">
        <v>118</v>
      </c>
    </row>
    <row r="370" s="2" customFormat="1" ht="21.75" customHeight="1">
      <c r="A370" s="38"/>
      <c r="B370" s="39"/>
      <c r="C370" s="212" t="s">
        <v>512</v>
      </c>
      <c r="D370" s="212" t="s">
        <v>120</v>
      </c>
      <c r="E370" s="213" t="s">
        <v>513</v>
      </c>
      <c r="F370" s="214" t="s">
        <v>514</v>
      </c>
      <c r="G370" s="215" t="s">
        <v>123</v>
      </c>
      <c r="H370" s="216">
        <v>69.293999999999997</v>
      </c>
      <c r="I370" s="217"/>
      <c r="J370" s="218">
        <f>ROUND(I370*H370,2)</f>
        <v>0</v>
      </c>
      <c r="K370" s="219"/>
      <c r="L370" s="44"/>
      <c r="M370" s="220" t="s">
        <v>1</v>
      </c>
      <c r="N370" s="221" t="s">
        <v>43</v>
      </c>
      <c r="O370" s="91"/>
      <c r="P370" s="222">
        <f>O370*H370</f>
        <v>0</v>
      </c>
      <c r="Q370" s="222">
        <v>0</v>
      </c>
      <c r="R370" s="222">
        <f>Q370*H370</f>
        <v>0</v>
      </c>
      <c r="S370" s="222">
        <v>0.066000000000000003</v>
      </c>
      <c r="T370" s="223">
        <f>S370*H370</f>
        <v>4.573404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4" t="s">
        <v>124</v>
      </c>
      <c r="AT370" s="224" t="s">
        <v>120</v>
      </c>
      <c r="AU370" s="224" t="s">
        <v>84</v>
      </c>
      <c r="AY370" s="17" t="s">
        <v>118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7" t="s">
        <v>21</v>
      </c>
      <c r="BK370" s="225">
        <f>ROUND(I370*H370,2)</f>
        <v>0</v>
      </c>
      <c r="BL370" s="17" t="s">
        <v>124</v>
      </c>
      <c r="BM370" s="224" t="s">
        <v>515</v>
      </c>
    </row>
    <row r="371" s="2" customFormat="1">
      <c r="A371" s="38"/>
      <c r="B371" s="39"/>
      <c r="C371" s="40"/>
      <c r="D371" s="226" t="s">
        <v>126</v>
      </c>
      <c r="E371" s="40"/>
      <c r="F371" s="227" t="s">
        <v>516</v>
      </c>
      <c r="G371" s="40"/>
      <c r="H371" s="40"/>
      <c r="I371" s="228"/>
      <c r="J371" s="40"/>
      <c r="K371" s="40"/>
      <c r="L371" s="44"/>
      <c r="M371" s="229"/>
      <c r="N371" s="230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126</v>
      </c>
      <c r="AU371" s="17" t="s">
        <v>84</v>
      </c>
    </row>
    <row r="372" s="13" customFormat="1">
      <c r="A372" s="13"/>
      <c r="B372" s="231"/>
      <c r="C372" s="232"/>
      <c r="D372" s="226" t="s">
        <v>141</v>
      </c>
      <c r="E372" s="233" t="s">
        <v>1</v>
      </c>
      <c r="F372" s="234" t="s">
        <v>517</v>
      </c>
      <c r="G372" s="232"/>
      <c r="H372" s="233" t="s">
        <v>1</v>
      </c>
      <c r="I372" s="235"/>
      <c r="J372" s="232"/>
      <c r="K372" s="232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141</v>
      </c>
      <c r="AU372" s="240" t="s">
        <v>84</v>
      </c>
      <c r="AV372" s="13" t="s">
        <v>21</v>
      </c>
      <c r="AW372" s="13" t="s">
        <v>35</v>
      </c>
      <c r="AX372" s="13" t="s">
        <v>78</v>
      </c>
      <c r="AY372" s="240" t="s">
        <v>118</v>
      </c>
    </row>
    <row r="373" s="14" customFormat="1">
      <c r="A373" s="14"/>
      <c r="B373" s="241"/>
      <c r="C373" s="242"/>
      <c r="D373" s="226" t="s">
        <v>141</v>
      </c>
      <c r="E373" s="243" t="s">
        <v>1</v>
      </c>
      <c r="F373" s="244" t="s">
        <v>518</v>
      </c>
      <c r="G373" s="242"/>
      <c r="H373" s="245">
        <v>44.805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141</v>
      </c>
      <c r="AU373" s="251" t="s">
        <v>84</v>
      </c>
      <c r="AV373" s="14" t="s">
        <v>84</v>
      </c>
      <c r="AW373" s="14" t="s">
        <v>35</v>
      </c>
      <c r="AX373" s="14" t="s">
        <v>78</v>
      </c>
      <c r="AY373" s="251" t="s">
        <v>118</v>
      </c>
    </row>
    <row r="374" s="13" customFormat="1">
      <c r="A374" s="13"/>
      <c r="B374" s="231"/>
      <c r="C374" s="232"/>
      <c r="D374" s="226" t="s">
        <v>141</v>
      </c>
      <c r="E374" s="233" t="s">
        <v>1</v>
      </c>
      <c r="F374" s="234" t="s">
        <v>519</v>
      </c>
      <c r="G374" s="232"/>
      <c r="H374" s="233" t="s">
        <v>1</v>
      </c>
      <c r="I374" s="235"/>
      <c r="J374" s="232"/>
      <c r="K374" s="232"/>
      <c r="L374" s="236"/>
      <c r="M374" s="237"/>
      <c r="N374" s="238"/>
      <c r="O374" s="238"/>
      <c r="P374" s="238"/>
      <c r="Q374" s="238"/>
      <c r="R374" s="238"/>
      <c r="S374" s="238"/>
      <c r="T374" s="23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0" t="s">
        <v>141</v>
      </c>
      <c r="AU374" s="240" t="s">
        <v>84</v>
      </c>
      <c r="AV374" s="13" t="s">
        <v>21</v>
      </c>
      <c r="AW374" s="13" t="s">
        <v>35</v>
      </c>
      <c r="AX374" s="13" t="s">
        <v>78</v>
      </c>
      <c r="AY374" s="240" t="s">
        <v>118</v>
      </c>
    </row>
    <row r="375" s="14" customFormat="1">
      <c r="A375" s="14"/>
      <c r="B375" s="241"/>
      <c r="C375" s="242"/>
      <c r="D375" s="226" t="s">
        <v>141</v>
      </c>
      <c r="E375" s="243" t="s">
        <v>1</v>
      </c>
      <c r="F375" s="244" t="s">
        <v>520</v>
      </c>
      <c r="G375" s="242"/>
      <c r="H375" s="245">
        <v>11.07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1" t="s">
        <v>141</v>
      </c>
      <c r="AU375" s="251" t="s">
        <v>84</v>
      </c>
      <c r="AV375" s="14" t="s">
        <v>84</v>
      </c>
      <c r="AW375" s="14" t="s">
        <v>35</v>
      </c>
      <c r="AX375" s="14" t="s">
        <v>78</v>
      </c>
      <c r="AY375" s="251" t="s">
        <v>118</v>
      </c>
    </row>
    <row r="376" s="13" customFormat="1">
      <c r="A376" s="13"/>
      <c r="B376" s="231"/>
      <c r="C376" s="232"/>
      <c r="D376" s="226" t="s">
        <v>141</v>
      </c>
      <c r="E376" s="233" t="s">
        <v>1</v>
      </c>
      <c r="F376" s="234" t="s">
        <v>521</v>
      </c>
      <c r="G376" s="232"/>
      <c r="H376" s="233" t="s">
        <v>1</v>
      </c>
      <c r="I376" s="235"/>
      <c r="J376" s="232"/>
      <c r="K376" s="232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141</v>
      </c>
      <c r="AU376" s="240" t="s">
        <v>84</v>
      </c>
      <c r="AV376" s="13" t="s">
        <v>21</v>
      </c>
      <c r="AW376" s="13" t="s">
        <v>35</v>
      </c>
      <c r="AX376" s="13" t="s">
        <v>78</v>
      </c>
      <c r="AY376" s="240" t="s">
        <v>118</v>
      </c>
    </row>
    <row r="377" s="14" customFormat="1">
      <c r="A377" s="14"/>
      <c r="B377" s="241"/>
      <c r="C377" s="242"/>
      <c r="D377" s="226" t="s">
        <v>141</v>
      </c>
      <c r="E377" s="243" t="s">
        <v>1</v>
      </c>
      <c r="F377" s="244" t="s">
        <v>522</v>
      </c>
      <c r="G377" s="242"/>
      <c r="H377" s="245">
        <v>11.25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1" t="s">
        <v>141</v>
      </c>
      <c r="AU377" s="251" t="s">
        <v>84</v>
      </c>
      <c r="AV377" s="14" t="s">
        <v>84</v>
      </c>
      <c r="AW377" s="14" t="s">
        <v>35</v>
      </c>
      <c r="AX377" s="14" t="s">
        <v>78</v>
      </c>
      <c r="AY377" s="251" t="s">
        <v>118</v>
      </c>
    </row>
    <row r="378" s="13" customFormat="1">
      <c r="A378" s="13"/>
      <c r="B378" s="231"/>
      <c r="C378" s="232"/>
      <c r="D378" s="226" t="s">
        <v>141</v>
      </c>
      <c r="E378" s="233" t="s">
        <v>1</v>
      </c>
      <c r="F378" s="234" t="s">
        <v>523</v>
      </c>
      <c r="G378" s="232"/>
      <c r="H378" s="233" t="s">
        <v>1</v>
      </c>
      <c r="I378" s="235"/>
      <c r="J378" s="232"/>
      <c r="K378" s="232"/>
      <c r="L378" s="236"/>
      <c r="M378" s="237"/>
      <c r="N378" s="238"/>
      <c r="O378" s="238"/>
      <c r="P378" s="238"/>
      <c r="Q378" s="238"/>
      <c r="R378" s="238"/>
      <c r="S378" s="238"/>
      <c r="T378" s="23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0" t="s">
        <v>141</v>
      </c>
      <c r="AU378" s="240" t="s">
        <v>84</v>
      </c>
      <c r="AV378" s="13" t="s">
        <v>21</v>
      </c>
      <c r="AW378" s="13" t="s">
        <v>35</v>
      </c>
      <c r="AX378" s="13" t="s">
        <v>78</v>
      </c>
      <c r="AY378" s="240" t="s">
        <v>118</v>
      </c>
    </row>
    <row r="379" s="14" customFormat="1">
      <c r="A379" s="14"/>
      <c r="B379" s="241"/>
      <c r="C379" s="242"/>
      <c r="D379" s="226" t="s">
        <v>141</v>
      </c>
      <c r="E379" s="243" t="s">
        <v>1</v>
      </c>
      <c r="F379" s="244" t="s">
        <v>524</v>
      </c>
      <c r="G379" s="242"/>
      <c r="H379" s="245">
        <v>2.169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141</v>
      </c>
      <c r="AU379" s="251" t="s">
        <v>84</v>
      </c>
      <c r="AV379" s="14" t="s">
        <v>84</v>
      </c>
      <c r="AW379" s="14" t="s">
        <v>35</v>
      </c>
      <c r="AX379" s="14" t="s">
        <v>78</v>
      </c>
      <c r="AY379" s="251" t="s">
        <v>118</v>
      </c>
    </row>
    <row r="380" s="2" customFormat="1" ht="24.15" customHeight="1">
      <c r="A380" s="38"/>
      <c r="B380" s="39"/>
      <c r="C380" s="212" t="s">
        <v>525</v>
      </c>
      <c r="D380" s="212" t="s">
        <v>120</v>
      </c>
      <c r="E380" s="213" t="s">
        <v>526</v>
      </c>
      <c r="F380" s="214" t="s">
        <v>527</v>
      </c>
      <c r="G380" s="215" t="s">
        <v>123</v>
      </c>
      <c r="H380" s="216">
        <v>290.46899999999999</v>
      </c>
      <c r="I380" s="217"/>
      <c r="J380" s="218">
        <f>ROUND(I380*H380,2)</f>
        <v>0</v>
      </c>
      <c r="K380" s="219"/>
      <c r="L380" s="44"/>
      <c r="M380" s="220" t="s">
        <v>1</v>
      </c>
      <c r="N380" s="221" t="s">
        <v>43</v>
      </c>
      <c r="O380" s="91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4" t="s">
        <v>124</v>
      </c>
      <c r="AT380" s="224" t="s">
        <v>120</v>
      </c>
      <c r="AU380" s="224" t="s">
        <v>84</v>
      </c>
      <c r="AY380" s="17" t="s">
        <v>118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7" t="s">
        <v>21</v>
      </c>
      <c r="BK380" s="225">
        <f>ROUND(I380*H380,2)</f>
        <v>0</v>
      </c>
      <c r="BL380" s="17" t="s">
        <v>124</v>
      </c>
      <c r="BM380" s="224" t="s">
        <v>528</v>
      </c>
    </row>
    <row r="381" s="2" customFormat="1">
      <c r="A381" s="38"/>
      <c r="B381" s="39"/>
      <c r="C381" s="40"/>
      <c r="D381" s="226" t="s">
        <v>126</v>
      </c>
      <c r="E381" s="40"/>
      <c r="F381" s="227" t="s">
        <v>529</v>
      </c>
      <c r="G381" s="40"/>
      <c r="H381" s="40"/>
      <c r="I381" s="228"/>
      <c r="J381" s="40"/>
      <c r="K381" s="40"/>
      <c r="L381" s="44"/>
      <c r="M381" s="229"/>
      <c r="N381" s="230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126</v>
      </c>
      <c r="AU381" s="17" t="s">
        <v>84</v>
      </c>
    </row>
    <row r="382" s="13" customFormat="1">
      <c r="A382" s="13"/>
      <c r="B382" s="231"/>
      <c r="C382" s="232"/>
      <c r="D382" s="226" t="s">
        <v>141</v>
      </c>
      <c r="E382" s="233" t="s">
        <v>1</v>
      </c>
      <c r="F382" s="234" t="s">
        <v>530</v>
      </c>
      <c r="G382" s="232"/>
      <c r="H382" s="233" t="s">
        <v>1</v>
      </c>
      <c r="I382" s="235"/>
      <c r="J382" s="232"/>
      <c r="K382" s="232"/>
      <c r="L382" s="236"/>
      <c r="M382" s="237"/>
      <c r="N382" s="238"/>
      <c r="O382" s="238"/>
      <c r="P382" s="238"/>
      <c r="Q382" s="238"/>
      <c r="R382" s="238"/>
      <c r="S382" s="238"/>
      <c r="T382" s="23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0" t="s">
        <v>141</v>
      </c>
      <c r="AU382" s="240" t="s">
        <v>84</v>
      </c>
      <c r="AV382" s="13" t="s">
        <v>21</v>
      </c>
      <c r="AW382" s="13" t="s">
        <v>35</v>
      </c>
      <c r="AX382" s="13" t="s">
        <v>78</v>
      </c>
      <c r="AY382" s="240" t="s">
        <v>118</v>
      </c>
    </row>
    <row r="383" s="14" customFormat="1">
      <c r="A383" s="14"/>
      <c r="B383" s="241"/>
      <c r="C383" s="242"/>
      <c r="D383" s="226" t="s">
        <v>141</v>
      </c>
      <c r="E383" s="243" t="s">
        <v>1</v>
      </c>
      <c r="F383" s="244" t="s">
        <v>531</v>
      </c>
      <c r="G383" s="242"/>
      <c r="H383" s="245">
        <v>69.293999999999997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1" t="s">
        <v>141</v>
      </c>
      <c r="AU383" s="251" t="s">
        <v>84</v>
      </c>
      <c r="AV383" s="14" t="s">
        <v>84</v>
      </c>
      <c r="AW383" s="14" t="s">
        <v>35</v>
      </c>
      <c r="AX383" s="14" t="s">
        <v>78</v>
      </c>
      <c r="AY383" s="251" t="s">
        <v>118</v>
      </c>
    </row>
    <row r="384" s="13" customFormat="1">
      <c r="A384" s="13"/>
      <c r="B384" s="231"/>
      <c r="C384" s="232"/>
      <c r="D384" s="226" t="s">
        <v>141</v>
      </c>
      <c r="E384" s="233" t="s">
        <v>1</v>
      </c>
      <c r="F384" s="234" t="s">
        <v>532</v>
      </c>
      <c r="G384" s="232"/>
      <c r="H384" s="233" t="s">
        <v>1</v>
      </c>
      <c r="I384" s="235"/>
      <c r="J384" s="232"/>
      <c r="K384" s="232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141</v>
      </c>
      <c r="AU384" s="240" t="s">
        <v>84</v>
      </c>
      <c r="AV384" s="13" t="s">
        <v>21</v>
      </c>
      <c r="AW384" s="13" t="s">
        <v>35</v>
      </c>
      <c r="AX384" s="13" t="s">
        <v>78</v>
      </c>
      <c r="AY384" s="240" t="s">
        <v>118</v>
      </c>
    </row>
    <row r="385" s="14" customFormat="1">
      <c r="A385" s="14"/>
      <c r="B385" s="241"/>
      <c r="C385" s="242"/>
      <c r="D385" s="226" t="s">
        <v>141</v>
      </c>
      <c r="E385" s="243" t="s">
        <v>1</v>
      </c>
      <c r="F385" s="244" t="s">
        <v>533</v>
      </c>
      <c r="G385" s="242"/>
      <c r="H385" s="245">
        <v>7.8849999999999998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141</v>
      </c>
      <c r="AU385" s="251" t="s">
        <v>84</v>
      </c>
      <c r="AV385" s="14" t="s">
        <v>84</v>
      </c>
      <c r="AW385" s="14" t="s">
        <v>35</v>
      </c>
      <c r="AX385" s="14" t="s">
        <v>78</v>
      </c>
      <c r="AY385" s="251" t="s">
        <v>118</v>
      </c>
    </row>
    <row r="386" s="13" customFormat="1">
      <c r="A386" s="13"/>
      <c r="B386" s="231"/>
      <c r="C386" s="232"/>
      <c r="D386" s="226" t="s">
        <v>141</v>
      </c>
      <c r="E386" s="233" t="s">
        <v>1</v>
      </c>
      <c r="F386" s="234" t="s">
        <v>534</v>
      </c>
      <c r="G386" s="232"/>
      <c r="H386" s="233" t="s">
        <v>1</v>
      </c>
      <c r="I386" s="235"/>
      <c r="J386" s="232"/>
      <c r="K386" s="232"/>
      <c r="L386" s="236"/>
      <c r="M386" s="237"/>
      <c r="N386" s="238"/>
      <c r="O386" s="238"/>
      <c r="P386" s="238"/>
      <c r="Q386" s="238"/>
      <c r="R386" s="238"/>
      <c r="S386" s="238"/>
      <c r="T386" s="23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0" t="s">
        <v>141</v>
      </c>
      <c r="AU386" s="240" t="s">
        <v>84</v>
      </c>
      <c r="AV386" s="13" t="s">
        <v>21</v>
      </c>
      <c r="AW386" s="13" t="s">
        <v>35</v>
      </c>
      <c r="AX386" s="13" t="s">
        <v>78</v>
      </c>
      <c r="AY386" s="240" t="s">
        <v>118</v>
      </c>
    </row>
    <row r="387" s="14" customFormat="1">
      <c r="A387" s="14"/>
      <c r="B387" s="241"/>
      <c r="C387" s="242"/>
      <c r="D387" s="226" t="s">
        <v>141</v>
      </c>
      <c r="E387" s="243" t="s">
        <v>1</v>
      </c>
      <c r="F387" s="244" t="s">
        <v>535</v>
      </c>
      <c r="G387" s="242"/>
      <c r="H387" s="245">
        <v>17.280000000000001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1" t="s">
        <v>141</v>
      </c>
      <c r="AU387" s="251" t="s">
        <v>84</v>
      </c>
      <c r="AV387" s="14" t="s">
        <v>84</v>
      </c>
      <c r="AW387" s="14" t="s">
        <v>35</v>
      </c>
      <c r="AX387" s="14" t="s">
        <v>78</v>
      </c>
      <c r="AY387" s="251" t="s">
        <v>118</v>
      </c>
    </row>
    <row r="388" s="13" customFormat="1">
      <c r="A388" s="13"/>
      <c r="B388" s="231"/>
      <c r="C388" s="232"/>
      <c r="D388" s="226" t="s">
        <v>141</v>
      </c>
      <c r="E388" s="233" t="s">
        <v>1</v>
      </c>
      <c r="F388" s="234" t="s">
        <v>536</v>
      </c>
      <c r="G388" s="232"/>
      <c r="H388" s="233" t="s">
        <v>1</v>
      </c>
      <c r="I388" s="235"/>
      <c r="J388" s="232"/>
      <c r="K388" s="232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141</v>
      </c>
      <c r="AU388" s="240" t="s">
        <v>84</v>
      </c>
      <c r="AV388" s="13" t="s">
        <v>21</v>
      </c>
      <c r="AW388" s="13" t="s">
        <v>35</v>
      </c>
      <c r="AX388" s="13" t="s">
        <v>78</v>
      </c>
      <c r="AY388" s="240" t="s">
        <v>118</v>
      </c>
    </row>
    <row r="389" s="14" customFormat="1">
      <c r="A389" s="14"/>
      <c r="B389" s="241"/>
      <c r="C389" s="242"/>
      <c r="D389" s="226" t="s">
        <v>141</v>
      </c>
      <c r="E389" s="243" t="s">
        <v>1</v>
      </c>
      <c r="F389" s="244" t="s">
        <v>537</v>
      </c>
      <c r="G389" s="242"/>
      <c r="H389" s="245">
        <v>50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1" t="s">
        <v>141</v>
      </c>
      <c r="AU389" s="251" t="s">
        <v>84</v>
      </c>
      <c r="AV389" s="14" t="s">
        <v>84</v>
      </c>
      <c r="AW389" s="14" t="s">
        <v>35</v>
      </c>
      <c r="AX389" s="14" t="s">
        <v>78</v>
      </c>
      <c r="AY389" s="251" t="s">
        <v>118</v>
      </c>
    </row>
    <row r="390" s="13" customFormat="1">
      <c r="A390" s="13"/>
      <c r="B390" s="231"/>
      <c r="C390" s="232"/>
      <c r="D390" s="226" t="s">
        <v>141</v>
      </c>
      <c r="E390" s="233" t="s">
        <v>1</v>
      </c>
      <c r="F390" s="234" t="s">
        <v>538</v>
      </c>
      <c r="G390" s="232"/>
      <c r="H390" s="233" t="s">
        <v>1</v>
      </c>
      <c r="I390" s="235"/>
      <c r="J390" s="232"/>
      <c r="K390" s="232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141</v>
      </c>
      <c r="AU390" s="240" t="s">
        <v>84</v>
      </c>
      <c r="AV390" s="13" t="s">
        <v>21</v>
      </c>
      <c r="AW390" s="13" t="s">
        <v>35</v>
      </c>
      <c r="AX390" s="13" t="s">
        <v>78</v>
      </c>
      <c r="AY390" s="240" t="s">
        <v>118</v>
      </c>
    </row>
    <row r="391" s="14" customFormat="1">
      <c r="A391" s="14"/>
      <c r="B391" s="241"/>
      <c r="C391" s="242"/>
      <c r="D391" s="226" t="s">
        <v>141</v>
      </c>
      <c r="E391" s="243" t="s">
        <v>1</v>
      </c>
      <c r="F391" s="244" t="s">
        <v>539</v>
      </c>
      <c r="G391" s="242"/>
      <c r="H391" s="245">
        <v>75.835999999999999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141</v>
      </c>
      <c r="AU391" s="251" t="s">
        <v>84</v>
      </c>
      <c r="AV391" s="14" t="s">
        <v>84</v>
      </c>
      <c r="AW391" s="14" t="s">
        <v>35</v>
      </c>
      <c r="AX391" s="14" t="s">
        <v>78</v>
      </c>
      <c r="AY391" s="251" t="s">
        <v>118</v>
      </c>
    </row>
    <row r="392" s="13" customFormat="1">
      <c r="A392" s="13"/>
      <c r="B392" s="231"/>
      <c r="C392" s="232"/>
      <c r="D392" s="226" t="s">
        <v>141</v>
      </c>
      <c r="E392" s="233" t="s">
        <v>1</v>
      </c>
      <c r="F392" s="234" t="s">
        <v>540</v>
      </c>
      <c r="G392" s="232"/>
      <c r="H392" s="233" t="s">
        <v>1</v>
      </c>
      <c r="I392" s="235"/>
      <c r="J392" s="232"/>
      <c r="K392" s="232"/>
      <c r="L392" s="236"/>
      <c r="M392" s="237"/>
      <c r="N392" s="238"/>
      <c r="O392" s="238"/>
      <c r="P392" s="238"/>
      <c r="Q392" s="238"/>
      <c r="R392" s="238"/>
      <c r="S392" s="238"/>
      <c r="T392" s="23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0" t="s">
        <v>141</v>
      </c>
      <c r="AU392" s="240" t="s">
        <v>84</v>
      </c>
      <c r="AV392" s="13" t="s">
        <v>21</v>
      </c>
      <c r="AW392" s="13" t="s">
        <v>35</v>
      </c>
      <c r="AX392" s="13" t="s">
        <v>78</v>
      </c>
      <c r="AY392" s="240" t="s">
        <v>118</v>
      </c>
    </row>
    <row r="393" s="14" customFormat="1">
      <c r="A393" s="14"/>
      <c r="B393" s="241"/>
      <c r="C393" s="242"/>
      <c r="D393" s="226" t="s">
        <v>141</v>
      </c>
      <c r="E393" s="243" t="s">
        <v>1</v>
      </c>
      <c r="F393" s="244" t="s">
        <v>541</v>
      </c>
      <c r="G393" s="242"/>
      <c r="H393" s="245">
        <v>70.174000000000007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1" t="s">
        <v>141</v>
      </c>
      <c r="AU393" s="251" t="s">
        <v>84</v>
      </c>
      <c r="AV393" s="14" t="s">
        <v>84</v>
      </c>
      <c r="AW393" s="14" t="s">
        <v>35</v>
      </c>
      <c r="AX393" s="14" t="s">
        <v>78</v>
      </c>
      <c r="AY393" s="251" t="s">
        <v>118</v>
      </c>
    </row>
    <row r="394" s="2" customFormat="1" ht="24.15" customHeight="1">
      <c r="A394" s="38"/>
      <c r="B394" s="39"/>
      <c r="C394" s="212" t="s">
        <v>542</v>
      </c>
      <c r="D394" s="212" t="s">
        <v>120</v>
      </c>
      <c r="E394" s="213" t="s">
        <v>543</v>
      </c>
      <c r="F394" s="214" t="s">
        <v>544</v>
      </c>
      <c r="G394" s="215" t="s">
        <v>123</v>
      </c>
      <c r="H394" s="216">
        <v>89.944999999999993</v>
      </c>
      <c r="I394" s="217"/>
      <c r="J394" s="218">
        <f>ROUND(I394*H394,2)</f>
        <v>0</v>
      </c>
      <c r="K394" s="219"/>
      <c r="L394" s="44"/>
      <c r="M394" s="220" t="s">
        <v>1</v>
      </c>
      <c r="N394" s="221" t="s">
        <v>43</v>
      </c>
      <c r="O394" s="91"/>
      <c r="P394" s="222">
        <f>O394*H394</f>
        <v>0</v>
      </c>
      <c r="Q394" s="222">
        <v>0.0010924299999999999</v>
      </c>
      <c r="R394" s="222">
        <f>Q394*H394</f>
        <v>0.09825861634999998</v>
      </c>
      <c r="S394" s="222">
        <v>0</v>
      </c>
      <c r="T394" s="223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4" t="s">
        <v>124</v>
      </c>
      <c r="AT394" s="224" t="s">
        <v>120</v>
      </c>
      <c r="AU394" s="224" t="s">
        <v>84</v>
      </c>
      <c r="AY394" s="17" t="s">
        <v>118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7" t="s">
        <v>21</v>
      </c>
      <c r="BK394" s="225">
        <f>ROUND(I394*H394,2)</f>
        <v>0</v>
      </c>
      <c r="BL394" s="17" t="s">
        <v>124</v>
      </c>
      <c r="BM394" s="224" t="s">
        <v>545</v>
      </c>
    </row>
    <row r="395" s="2" customFormat="1">
      <c r="A395" s="38"/>
      <c r="B395" s="39"/>
      <c r="C395" s="40"/>
      <c r="D395" s="226" t="s">
        <v>126</v>
      </c>
      <c r="E395" s="40"/>
      <c r="F395" s="227" t="s">
        <v>546</v>
      </c>
      <c r="G395" s="40"/>
      <c r="H395" s="40"/>
      <c r="I395" s="228"/>
      <c r="J395" s="40"/>
      <c r="K395" s="40"/>
      <c r="L395" s="44"/>
      <c r="M395" s="229"/>
      <c r="N395" s="230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126</v>
      </c>
      <c r="AU395" s="17" t="s">
        <v>84</v>
      </c>
    </row>
    <row r="396" s="13" customFormat="1">
      <c r="A396" s="13"/>
      <c r="B396" s="231"/>
      <c r="C396" s="232"/>
      <c r="D396" s="226" t="s">
        <v>141</v>
      </c>
      <c r="E396" s="233" t="s">
        <v>1</v>
      </c>
      <c r="F396" s="234" t="s">
        <v>547</v>
      </c>
      <c r="G396" s="232"/>
      <c r="H396" s="233" t="s">
        <v>1</v>
      </c>
      <c r="I396" s="235"/>
      <c r="J396" s="232"/>
      <c r="K396" s="232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141</v>
      </c>
      <c r="AU396" s="240" t="s">
        <v>84</v>
      </c>
      <c r="AV396" s="13" t="s">
        <v>21</v>
      </c>
      <c r="AW396" s="13" t="s">
        <v>35</v>
      </c>
      <c r="AX396" s="13" t="s">
        <v>78</v>
      </c>
      <c r="AY396" s="240" t="s">
        <v>118</v>
      </c>
    </row>
    <row r="397" s="14" customFormat="1">
      <c r="A397" s="14"/>
      <c r="B397" s="241"/>
      <c r="C397" s="242"/>
      <c r="D397" s="226" t="s">
        <v>141</v>
      </c>
      <c r="E397" s="243" t="s">
        <v>1</v>
      </c>
      <c r="F397" s="244" t="s">
        <v>548</v>
      </c>
      <c r="G397" s="242"/>
      <c r="H397" s="245">
        <v>69.260000000000005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141</v>
      </c>
      <c r="AU397" s="251" t="s">
        <v>84</v>
      </c>
      <c r="AV397" s="14" t="s">
        <v>84</v>
      </c>
      <c r="AW397" s="14" t="s">
        <v>35</v>
      </c>
      <c r="AX397" s="14" t="s">
        <v>78</v>
      </c>
      <c r="AY397" s="251" t="s">
        <v>118</v>
      </c>
    </row>
    <row r="398" s="13" customFormat="1">
      <c r="A398" s="13"/>
      <c r="B398" s="231"/>
      <c r="C398" s="232"/>
      <c r="D398" s="226" t="s">
        <v>141</v>
      </c>
      <c r="E398" s="233" t="s">
        <v>1</v>
      </c>
      <c r="F398" s="234" t="s">
        <v>549</v>
      </c>
      <c r="G398" s="232"/>
      <c r="H398" s="233" t="s">
        <v>1</v>
      </c>
      <c r="I398" s="235"/>
      <c r="J398" s="232"/>
      <c r="K398" s="232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141</v>
      </c>
      <c r="AU398" s="240" t="s">
        <v>84</v>
      </c>
      <c r="AV398" s="13" t="s">
        <v>21</v>
      </c>
      <c r="AW398" s="13" t="s">
        <v>35</v>
      </c>
      <c r="AX398" s="13" t="s">
        <v>78</v>
      </c>
      <c r="AY398" s="240" t="s">
        <v>118</v>
      </c>
    </row>
    <row r="399" s="14" customFormat="1">
      <c r="A399" s="14"/>
      <c r="B399" s="241"/>
      <c r="C399" s="242"/>
      <c r="D399" s="226" t="s">
        <v>141</v>
      </c>
      <c r="E399" s="243" t="s">
        <v>1</v>
      </c>
      <c r="F399" s="244" t="s">
        <v>550</v>
      </c>
      <c r="G399" s="242"/>
      <c r="H399" s="245">
        <v>6.7999999999999998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141</v>
      </c>
      <c r="AU399" s="251" t="s">
        <v>84</v>
      </c>
      <c r="AV399" s="14" t="s">
        <v>84</v>
      </c>
      <c r="AW399" s="14" t="s">
        <v>35</v>
      </c>
      <c r="AX399" s="14" t="s">
        <v>78</v>
      </c>
      <c r="AY399" s="251" t="s">
        <v>118</v>
      </c>
    </row>
    <row r="400" s="13" customFormat="1">
      <c r="A400" s="13"/>
      <c r="B400" s="231"/>
      <c r="C400" s="232"/>
      <c r="D400" s="226" t="s">
        <v>141</v>
      </c>
      <c r="E400" s="233" t="s">
        <v>1</v>
      </c>
      <c r="F400" s="234" t="s">
        <v>551</v>
      </c>
      <c r="G400" s="232"/>
      <c r="H400" s="233" t="s">
        <v>1</v>
      </c>
      <c r="I400" s="235"/>
      <c r="J400" s="232"/>
      <c r="K400" s="232"/>
      <c r="L400" s="236"/>
      <c r="M400" s="237"/>
      <c r="N400" s="238"/>
      <c r="O400" s="238"/>
      <c r="P400" s="238"/>
      <c r="Q400" s="238"/>
      <c r="R400" s="238"/>
      <c r="S400" s="238"/>
      <c r="T400" s="23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0" t="s">
        <v>141</v>
      </c>
      <c r="AU400" s="240" t="s">
        <v>84</v>
      </c>
      <c r="AV400" s="13" t="s">
        <v>21</v>
      </c>
      <c r="AW400" s="13" t="s">
        <v>35</v>
      </c>
      <c r="AX400" s="13" t="s">
        <v>78</v>
      </c>
      <c r="AY400" s="240" t="s">
        <v>118</v>
      </c>
    </row>
    <row r="401" s="14" customFormat="1">
      <c r="A401" s="14"/>
      <c r="B401" s="241"/>
      <c r="C401" s="242"/>
      <c r="D401" s="226" t="s">
        <v>141</v>
      </c>
      <c r="E401" s="243" t="s">
        <v>1</v>
      </c>
      <c r="F401" s="244" t="s">
        <v>552</v>
      </c>
      <c r="G401" s="242"/>
      <c r="H401" s="245">
        <v>7.8849999999999998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1" t="s">
        <v>141</v>
      </c>
      <c r="AU401" s="251" t="s">
        <v>84</v>
      </c>
      <c r="AV401" s="14" t="s">
        <v>84</v>
      </c>
      <c r="AW401" s="14" t="s">
        <v>35</v>
      </c>
      <c r="AX401" s="14" t="s">
        <v>78</v>
      </c>
      <c r="AY401" s="251" t="s">
        <v>118</v>
      </c>
    </row>
    <row r="402" s="13" customFormat="1">
      <c r="A402" s="13"/>
      <c r="B402" s="231"/>
      <c r="C402" s="232"/>
      <c r="D402" s="226" t="s">
        <v>141</v>
      </c>
      <c r="E402" s="233" t="s">
        <v>1</v>
      </c>
      <c r="F402" s="234" t="s">
        <v>553</v>
      </c>
      <c r="G402" s="232"/>
      <c r="H402" s="233" t="s">
        <v>1</v>
      </c>
      <c r="I402" s="235"/>
      <c r="J402" s="232"/>
      <c r="K402" s="232"/>
      <c r="L402" s="236"/>
      <c r="M402" s="237"/>
      <c r="N402" s="238"/>
      <c r="O402" s="238"/>
      <c r="P402" s="238"/>
      <c r="Q402" s="238"/>
      <c r="R402" s="238"/>
      <c r="S402" s="238"/>
      <c r="T402" s="23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0" t="s">
        <v>141</v>
      </c>
      <c r="AU402" s="240" t="s">
        <v>84</v>
      </c>
      <c r="AV402" s="13" t="s">
        <v>21</v>
      </c>
      <c r="AW402" s="13" t="s">
        <v>35</v>
      </c>
      <c r="AX402" s="13" t="s">
        <v>78</v>
      </c>
      <c r="AY402" s="240" t="s">
        <v>118</v>
      </c>
    </row>
    <row r="403" s="14" customFormat="1">
      <c r="A403" s="14"/>
      <c r="B403" s="241"/>
      <c r="C403" s="242"/>
      <c r="D403" s="226" t="s">
        <v>141</v>
      </c>
      <c r="E403" s="243" t="s">
        <v>1</v>
      </c>
      <c r="F403" s="244" t="s">
        <v>554</v>
      </c>
      <c r="G403" s="242"/>
      <c r="H403" s="245">
        <v>6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1" t="s">
        <v>141</v>
      </c>
      <c r="AU403" s="251" t="s">
        <v>84</v>
      </c>
      <c r="AV403" s="14" t="s">
        <v>84</v>
      </c>
      <c r="AW403" s="14" t="s">
        <v>35</v>
      </c>
      <c r="AX403" s="14" t="s">
        <v>78</v>
      </c>
      <c r="AY403" s="251" t="s">
        <v>118</v>
      </c>
    </row>
    <row r="404" s="2" customFormat="1" ht="37.8" customHeight="1">
      <c r="A404" s="38"/>
      <c r="B404" s="39"/>
      <c r="C404" s="212" t="s">
        <v>555</v>
      </c>
      <c r="D404" s="212" t="s">
        <v>120</v>
      </c>
      <c r="E404" s="213" t="s">
        <v>556</v>
      </c>
      <c r="F404" s="214" t="s">
        <v>557</v>
      </c>
      <c r="G404" s="215" t="s">
        <v>558</v>
      </c>
      <c r="H404" s="216">
        <v>21</v>
      </c>
      <c r="I404" s="217"/>
      <c r="J404" s="218">
        <f>ROUND(I404*H404,2)</f>
        <v>0</v>
      </c>
      <c r="K404" s="219"/>
      <c r="L404" s="44"/>
      <c r="M404" s="220" t="s">
        <v>1</v>
      </c>
      <c r="N404" s="221" t="s">
        <v>43</v>
      </c>
      <c r="O404" s="91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4" t="s">
        <v>124</v>
      </c>
      <c r="AT404" s="224" t="s">
        <v>120</v>
      </c>
      <c r="AU404" s="224" t="s">
        <v>84</v>
      </c>
      <c r="AY404" s="17" t="s">
        <v>118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7" t="s">
        <v>21</v>
      </c>
      <c r="BK404" s="225">
        <f>ROUND(I404*H404,2)</f>
        <v>0</v>
      </c>
      <c r="BL404" s="17" t="s">
        <v>124</v>
      </c>
      <c r="BM404" s="224" t="s">
        <v>559</v>
      </c>
    </row>
    <row r="405" s="2" customFormat="1">
      <c r="A405" s="38"/>
      <c r="B405" s="39"/>
      <c r="C405" s="40"/>
      <c r="D405" s="226" t="s">
        <v>126</v>
      </c>
      <c r="E405" s="40"/>
      <c r="F405" s="227" t="s">
        <v>560</v>
      </c>
      <c r="G405" s="40"/>
      <c r="H405" s="40"/>
      <c r="I405" s="228"/>
      <c r="J405" s="40"/>
      <c r="K405" s="40"/>
      <c r="L405" s="44"/>
      <c r="M405" s="229"/>
      <c r="N405" s="230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126</v>
      </c>
      <c r="AU405" s="17" t="s">
        <v>84</v>
      </c>
    </row>
    <row r="406" s="14" customFormat="1">
      <c r="A406" s="14"/>
      <c r="B406" s="241"/>
      <c r="C406" s="242"/>
      <c r="D406" s="226" t="s">
        <v>141</v>
      </c>
      <c r="E406" s="243" t="s">
        <v>1</v>
      </c>
      <c r="F406" s="244" t="s">
        <v>561</v>
      </c>
      <c r="G406" s="242"/>
      <c r="H406" s="245">
        <v>21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141</v>
      </c>
      <c r="AU406" s="251" t="s">
        <v>84</v>
      </c>
      <c r="AV406" s="14" t="s">
        <v>84</v>
      </c>
      <c r="AW406" s="14" t="s">
        <v>35</v>
      </c>
      <c r="AX406" s="14" t="s">
        <v>21</v>
      </c>
      <c r="AY406" s="251" t="s">
        <v>118</v>
      </c>
    </row>
    <row r="407" s="2" customFormat="1" ht="16.5" customHeight="1">
      <c r="A407" s="38"/>
      <c r="B407" s="39"/>
      <c r="C407" s="212" t="s">
        <v>562</v>
      </c>
      <c r="D407" s="212" t="s">
        <v>120</v>
      </c>
      <c r="E407" s="213" t="s">
        <v>563</v>
      </c>
      <c r="F407" s="214" t="s">
        <v>564</v>
      </c>
      <c r="G407" s="215" t="s">
        <v>558</v>
      </c>
      <c r="H407" s="216">
        <v>4</v>
      </c>
      <c r="I407" s="217"/>
      <c r="J407" s="218">
        <f>ROUND(I407*H407,2)</f>
        <v>0</v>
      </c>
      <c r="K407" s="219"/>
      <c r="L407" s="44"/>
      <c r="M407" s="220" t="s">
        <v>1</v>
      </c>
      <c r="N407" s="221" t="s">
        <v>43</v>
      </c>
      <c r="O407" s="91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4" t="s">
        <v>124</v>
      </c>
      <c r="AT407" s="224" t="s">
        <v>120</v>
      </c>
      <c r="AU407" s="224" t="s">
        <v>84</v>
      </c>
      <c r="AY407" s="17" t="s">
        <v>118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7" t="s">
        <v>21</v>
      </c>
      <c r="BK407" s="225">
        <f>ROUND(I407*H407,2)</f>
        <v>0</v>
      </c>
      <c r="BL407" s="17" t="s">
        <v>124</v>
      </c>
      <c r="BM407" s="224" t="s">
        <v>565</v>
      </c>
    </row>
    <row r="408" s="2" customFormat="1">
      <c r="A408" s="38"/>
      <c r="B408" s="39"/>
      <c r="C408" s="40"/>
      <c r="D408" s="226" t="s">
        <v>126</v>
      </c>
      <c r="E408" s="40"/>
      <c r="F408" s="227" t="s">
        <v>566</v>
      </c>
      <c r="G408" s="40"/>
      <c r="H408" s="40"/>
      <c r="I408" s="228"/>
      <c r="J408" s="40"/>
      <c r="K408" s="40"/>
      <c r="L408" s="44"/>
      <c r="M408" s="229"/>
      <c r="N408" s="230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126</v>
      </c>
      <c r="AU408" s="17" t="s">
        <v>84</v>
      </c>
    </row>
    <row r="409" s="2" customFormat="1" ht="24.15" customHeight="1">
      <c r="A409" s="38"/>
      <c r="B409" s="39"/>
      <c r="C409" s="252" t="s">
        <v>567</v>
      </c>
      <c r="D409" s="252" t="s">
        <v>300</v>
      </c>
      <c r="E409" s="253" t="s">
        <v>568</v>
      </c>
      <c r="F409" s="254" t="s">
        <v>569</v>
      </c>
      <c r="G409" s="255" t="s">
        <v>280</v>
      </c>
      <c r="H409" s="256">
        <v>0.036999999999999998</v>
      </c>
      <c r="I409" s="257"/>
      <c r="J409" s="258">
        <f>ROUND(I409*H409,2)</f>
        <v>0</v>
      </c>
      <c r="K409" s="259"/>
      <c r="L409" s="260"/>
      <c r="M409" s="261" t="s">
        <v>1</v>
      </c>
      <c r="N409" s="262" t="s">
        <v>43</v>
      </c>
      <c r="O409" s="91"/>
      <c r="P409" s="222">
        <f>O409*H409</f>
        <v>0</v>
      </c>
      <c r="Q409" s="222">
        <v>1</v>
      </c>
      <c r="R409" s="222">
        <f>Q409*H409</f>
        <v>0.036999999999999998</v>
      </c>
      <c r="S409" s="222">
        <v>0</v>
      </c>
      <c r="T409" s="223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4" t="s">
        <v>168</v>
      </c>
      <c r="AT409" s="224" t="s">
        <v>300</v>
      </c>
      <c r="AU409" s="224" t="s">
        <v>84</v>
      </c>
      <c r="AY409" s="17" t="s">
        <v>118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7" t="s">
        <v>21</v>
      </c>
      <c r="BK409" s="225">
        <f>ROUND(I409*H409,2)</f>
        <v>0</v>
      </c>
      <c r="BL409" s="17" t="s">
        <v>124</v>
      </c>
      <c r="BM409" s="224" t="s">
        <v>570</v>
      </c>
    </row>
    <row r="410" s="2" customFormat="1">
      <c r="A410" s="38"/>
      <c r="B410" s="39"/>
      <c r="C410" s="40"/>
      <c r="D410" s="226" t="s">
        <v>126</v>
      </c>
      <c r="E410" s="40"/>
      <c r="F410" s="227" t="s">
        <v>571</v>
      </c>
      <c r="G410" s="40"/>
      <c r="H410" s="40"/>
      <c r="I410" s="228"/>
      <c r="J410" s="40"/>
      <c r="K410" s="40"/>
      <c r="L410" s="44"/>
      <c r="M410" s="229"/>
      <c r="N410" s="230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126</v>
      </c>
      <c r="AU410" s="17" t="s">
        <v>84</v>
      </c>
    </row>
    <row r="411" s="14" customFormat="1">
      <c r="A411" s="14"/>
      <c r="B411" s="241"/>
      <c r="C411" s="242"/>
      <c r="D411" s="226" t="s">
        <v>141</v>
      </c>
      <c r="E411" s="243" t="s">
        <v>1</v>
      </c>
      <c r="F411" s="244" t="s">
        <v>572</v>
      </c>
      <c r="G411" s="242"/>
      <c r="H411" s="245">
        <v>0.036999999999999998</v>
      </c>
      <c r="I411" s="246"/>
      <c r="J411" s="242"/>
      <c r="K411" s="242"/>
      <c r="L411" s="247"/>
      <c r="M411" s="248"/>
      <c r="N411" s="249"/>
      <c r="O411" s="249"/>
      <c r="P411" s="249"/>
      <c r="Q411" s="249"/>
      <c r="R411" s="249"/>
      <c r="S411" s="249"/>
      <c r="T411" s="25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1" t="s">
        <v>141</v>
      </c>
      <c r="AU411" s="251" t="s">
        <v>84</v>
      </c>
      <c r="AV411" s="14" t="s">
        <v>84</v>
      </c>
      <c r="AW411" s="14" t="s">
        <v>35</v>
      </c>
      <c r="AX411" s="14" t="s">
        <v>21</v>
      </c>
      <c r="AY411" s="251" t="s">
        <v>118</v>
      </c>
    </row>
    <row r="412" s="2" customFormat="1" ht="33" customHeight="1">
      <c r="A412" s="38"/>
      <c r="B412" s="39"/>
      <c r="C412" s="212" t="s">
        <v>573</v>
      </c>
      <c r="D412" s="212" t="s">
        <v>120</v>
      </c>
      <c r="E412" s="213" t="s">
        <v>574</v>
      </c>
      <c r="F412" s="214" t="s">
        <v>575</v>
      </c>
      <c r="G412" s="215" t="s">
        <v>558</v>
      </c>
      <c r="H412" s="216">
        <v>8</v>
      </c>
      <c r="I412" s="217"/>
      <c r="J412" s="218">
        <f>ROUND(I412*H412,2)</f>
        <v>0</v>
      </c>
      <c r="K412" s="219"/>
      <c r="L412" s="44"/>
      <c r="M412" s="220" t="s">
        <v>1</v>
      </c>
      <c r="N412" s="221" t="s">
        <v>43</v>
      </c>
      <c r="O412" s="91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4" t="s">
        <v>124</v>
      </c>
      <c r="AT412" s="224" t="s">
        <v>120</v>
      </c>
      <c r="AU412" s="224" t="s">
        <v>84</v>
      </c>
      <c r="AY412" s="17" t="s">
        <v>118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7" t="s">
        <v>21</v>
      </c>
      <c r="BK412" s="225">
        <f>ROUND(I412*H412,2)</f>
        <v>0</v>
      </c>
      <c r="BL412" s="17" t="s">
        <v>124</v>
      </c>
      <c r="BM412" s="224" t="s">
        <v>576</v>
      </c>
    </row>
    <row r="413" s="2" customFormat="1">
      <c r="A413" s="38"/>
      <c r="B413" s="39"/>
      <c r="C413" s="40"/>
      <c r="D413" s="226" t="s">
        <v>126</v>
      </c>
      <c r="E413" s="40"/>
      <c r="F413" s="227" t="s">
        <v>566</v>
      </c>
      <c r="G413" s="40"/>
      <c r="H413" s="40"/>
      <c r="I413" s="228"/>
      <c r="J413" s="40"/>
      <c r="K413" s="40"/>
      <c r="L413" s="44"/>
      <c r="M413" s="229"/>
      <c r="N413" s="230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126</v>
      </c>
      <c r="AU413" s="17" t="s">
        <v>84</v>
      </c>
    </row>
    <row r="414" s="2" customFormat="1" ht="33" customHeight="1">
      <c r="A414" s="38"/>
      <c r="B414" s="39"/>
      <c r="C414" s="212" t="s">
        <v>334</v>
      </c>
      <c r="D414" s="212" t="s">
        <v>120</v>
      </c>
      <c r="E414" s="213" t="s">
        <v>577</v>
      </c>
      <c r="F414" s="214" t="s">
        <v>578</v>
      </c>
      <c r="G414" s="215" t="s">
        <v>123</v>
      </c>
      <c r="H414" s="216">
        <v>63.293999999999997</v>
      </c>
      <c r="I414" s="217"/>
      <c r="J414" s="218">
        <f>ROUND(I414*H414,2)</f>
        <v>0</v>
      </c>
      <c r="K414" s="219"/>
      <c r="L414" s="44"/>
      <c r="M414" s="220" t="s">
        <v>1</v>
      </c>
      <c r="N414" s="221" t="s">
        <v>43</v>
      </c>
      <c r="O414" s="91"/>
      <c r="P414" s="222">
        <f>O414*H414</f>
        <v>0</v>
      </c>
      <c r="Q414" s="222">
        <v>0.10007000000000001</v>
      </c>
      <c r="R414" s="222">
        <f>Q414*H414</f>
        <v>6.3338305799999999</v>
      </c>
      <c r="S414" s="222">
        <v>0</v>
      </c>
      <c r="T414" s="223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4" t="s">
        <v>124</v>
      </c>
      <c r="AT414" s="224" t="s">
        <v>120</v>
      </c>
      <c r="AU414" s="224" t="s">
        <v>84</v>
      </c>
      <c r="AY414" s="17" t="s">
        <v>118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7" t="s">
        <v>21</v>
      </c>
      <c r="BK414" s="225">
        <f>ROUND(I414*H414,2)</f>
        <v>0</v>
      </c>
      <c r="BL414" s="17" t="s">
        <v>124</v>
      </c>
      <c r="BM414" s="224" t="s">
        <v>579</v>
      </c>
    </row>
    <row r="415" s="2" customFormat="1">
      <c r="A415" s="38"/>
      <c r="B415" s="39"/>
      <c r="C415" s="40"/>
      <c r="D415" s="226" t="s">
        <v>126</v>
      </c>
      <c r="E415" s="40"/>
      <c r="F415" s="227" t="s">
        <v>580</v>
      </c>
      <c r="G415" s="40"/>
      <c r="H415" s="40"/>
      <c r="I415" s="228"/>
      <c r="J415" s="40"/>
      <c r="K415" s="40"/>
      <c r="L415" s="44"/>
      <c r="M415" s="229"/>
      <c r="N415" s="230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126</v>
      </c>
      <c r="AU415" s="17" t="s">
        <v>84</v>
      </c>
    </row>
    <row r="416" s="14" customFormat="1">
      <c r="A416" s="14"/>
      <c r="B416" s="241"/>
      <c r="C416" s="242"/>
      <c r="D416" s="226" t="s">
        <v>141</v>
      </c>
      <c r="E416" s="243" t="s">
        <v>1</v>
      </c>
      <c r="F416" s="244" t="s">
        <v>581</v>
      </c>
      <c r="G416" s="242"/>
      <c r="H416" s="245">
        <v>63.293999999999997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1" t="s">
        <v>141</v>
      </c>
      <c r="AU416" s="251" t="s">
        <v>84</v>
      </c>
      <c r="AV416" s="14" t="s">
        <v>84</v>
      </c>
      <c r="AW416" s="14" t="s">
        <v>35</v>
      </c>
      <c r="AX416" s="14" t="s">
        <v>21</v>
      </c>
      <c r="AY416" s="251" t="s">
        <v>118</v>
      </c>
    </row>
    <row r="417" s="12" customFormat="1" ht="22.8" customHeight="1">
      <c r="A417" s="12"/>
      <c r="B417" s="196"/>
      <c r="C417" s="197"/>
      <c r="D417" s="198" t="s">
        <v>77</v>
      </c>
      <c r="E417" s="210" t="s">
        <v>582</v>
      </c>
      <c r="F417" s="210" t="s">
        <v>583</v>
      </c>
      <c r="G417" s="197"/>
      <c r="H417" s="197"/>
      <c r="I417" s="200"/>
      <c r="J417" s="211">
        <f>BK417</f>
        <v>0</v>
      </c>
      <c r="K417" s="197"/>
      <c r="L417" s="202"/>
      <c r="M417" s="203"/>
      <c r="N417" s="204"/>
      <c r="O417" s="204"/>
      <c r="P417" s="205">
        <f>SUM(P418:P422)</f>
        <v>0</v>
      </c>
      <c r="Q417" s="204"/>
      <c r="R417" s="205">
        <f>SUM(R418:R422)</f>
        <v>0</v>
      </c>
      <c r="S417" s="204"/>
      <c r="T417" s="206">
        <f>SUM(T418:T422)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7" t="s">
        <v>21</v>
      </c>
      <c r="AT417" s="208" t="s">
        <v>77</v>
      </c>
      <c r="AU417" s="208" t="s">
        <v>21</v>
      </c>
      <c r="AY417" s="207" t="s">
        <v>118</v>
      </c>
      <c r="BK417" s="209">
        <f>SUM(BK418:BK422)</f>
        <v>0</v>
      </c>
    </row>
    <row r="418" s="2" customFormat="1" ht="44.25" customHeight="1">
      <c r="A418" s="38"/>
      <c r="B418" s="39"/>
      <c r="C418" s="212" t="s">
        <v>584</v>
      </c>
      <c r="D418" s="212" t="s">
        <v>120</v>
      </c>
      <c r="E418" s="213" t="s">
        <v>585</v>
      </c>
      <c r="F418" s="214" t="s">
        <v>586</v>
      </c>
      <c r="G418" s="215" t="s">
        <v>280</v>
      </c>
      <c r="H418" s="216">
        <v>146.846</v>
      </c>
      <c r="I418" s="217"/>
      <c r="J418" s="218">
        <f>ROUND(I418*H418,2)</f>
        <v>0</v>
      </c>
      <c r="K418" s="219"/>
      <c r="L418" s="44"/>
      <c r="M418" s="220" t="s">
        <v>1</v>
      </c>
      <c r="N418" s="221" t="s">
        <v>43</v>
      </c>
      <c r="O418" s="91"/>
      <c r="P418" s="222">
        <f>O418*H418</f>
        <v>0</v>
      </c>
      <c r="Q418" s="222">
        <v>0</v>
      </c>
      <c r="R418" s="222">
        <f>Q418*H418</f>
        <v>0</v>
      </c>
      <c r="S418" s="222">
        <v>0</v>
      </c>
      <c r="T418" s="223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4" t="s">
        <v>124</v>
      </c>
      <c r="AT418" s="224" t="s">
        <v>120</v>
      </c>
      <c r="AU418" s="224" t="s">
        <v>84</v>
      </c>
      <c r="AY418" s="17" t="s">
        <v>118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7" t="s">
        <v>21</v>
      </c>
      <c r="BK418" s="225">
        <f>ROUND(I418*H418,2)</f>
        <v>0</v>
      </c>
      <c r="BL418" s="17" t="s">
        <v>124</v>
      </c>
      <c r="BM418" s="224" t="s">
        <v>587</v>
      </c>
    </row>
    <row r="419" s="2" customFormat="1" ht="24.15" customHeight="1">
      <c r="A419" s="38"/>
      <c r="B419" s="39"/>
      <c r="C419" s="212" t="s">
        <v>588</v>
      </c>
      <c r="D419" s="212" t="s">
        <v>120</v>
      </c>
      <c r="E419" s="213" t="s">
        <v>589</v>
      </c>
      <c r="F419" s="214" t="s">
        <v>590</v>
      </c>
      <c r="G419" s="215" t="s">
        <v>280</v>
      </c>
      <c r="H419" s="216">
        <v>146.846</v>
      </c>
      <c r="I419" s="217"/>
      <c r="J419" s="218">
        <f>ROUND(I419*H419,2)</f>
        <v>0</v>
      </c>
      <c r="K419" s="219"/>
      <c r="L419" s="44"/>
      <c r="M419" s="220" t="s">
        <v>1</v>
      </c>
      <c r="N419" s="221" t="s">
        <v>43</v>
      </c>
      <c r="O419" s="91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4" t="s">
        <v>124</v>
      </c>
      <c r="AT419" s="224" t="s">
        <v>120</v>
      </c>
      <c r="AU419" s="224" t="s">
        <v>84</v>
      </c>
      <c r="AY419" s="17" t="s">
        <v>118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7" t="s">
        <v>21</v>
      </c>
      <c r="BK419" s="225">
        <f>ROUND(I419*H419,2)</f>
        <v>0</v>
      </c>
      <c r="BL419" s="17" t="s">
        <v>124</v>
      </c>
      <c r="BM419" s="224" t="s">
        <v>591</v>
      </c>
    </row>
    <row r="420" s="2" customFormat="1" ht="24.15" customHeight="1">
      <c r="A420" s="38"/>
      <c r="B420" s="39"/>
      <c r="C420" s="212" t="s">
        <v>592</v>
      </c>
      <c r="D420" s="212" t="s">
        <v>120</v>
      </c>
      <c r="E420" s="213" t="s">
        <v>593</v>
      </c>
      <c r="F420" s="214" t="s">
        <v>594</v>
      </c>
      <c r="G420" s="215" t="s">
        <v>280</v>
      </c>
      <c r="H420" s="216">
        <v>940.19100000000003</v>
      </c>
      <c r="I420" s="217"/>
      <c r="J420" s="218">
        <f>ROUND(I420*H420,2)</f>
        <v>0</v>
      </c>
      <c r="K420" s="219"/>
      <c r="L420" s="44"/>
      <c r="M420" s="220" t="s">
        <v>1</v>
      </c>
      <c r="N420" s="221" t="s">
        <v>43</v>
      </c>
      <c r="O420" s="91"/>
      <c r="P420" s="222">
        <f>O420*H420</f>
        <v>0</v>
      </c>
      <c r="Q420" s="222">
        <v>0</v>
      </c>
      <c r="R420" s="222">
        <f>Q420*H420</f>
        <v>0</v>
      </c>
      <c r="S420" s="222">
        <v>0</v>
      </c>
      <c r="T420" s="223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4" t="s">
        <v>124</v>
      </c>
      <c r="AT420" s="224" t="s">
        <v>120</v>
      </c>
      <c r="AU420" s="224" t="s">
        <v>84</v>
      </c>
      <c r="AY420" s="17" t="s">
        <v>118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7" t="s">
        <v>21</v>
      </c>
      <c r="BK420" s="225">
        <f>ROUND(I420*H420,2)</f>
        <v>0</v>
      </c>
      <c r="BL420" s="17" t="s">
        <v>124</v>
      </c>
      <c r="BM420" s="224" t="s">
        <v>595</v>
      </c>
    </row>
    <row r="421" s="2" customFormat="1">
      <c r="A421" s="38"/>
      <c r="B421" s="39"/>
      <c r="C421" s="40"/>
      <c r="D421" s="226" t="s">
        <v>126</v>
      </c>
      <c r="E421" s="40"/>
      <c r="F421" s="227" t="s">
        <v>253</v>
      </c>
      <c r="G421" s="40"/>
      <c r="H421" s="40"/>
      <c r="I421" s="228"/>
      <c r="J421" s="40"/>
      <c r="K421" s="40"/>
      <c r="L421" s="44"/>
      <c r="M421" s="229"/>
      <c r="N421" s="230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126</v>
      </c>
      <c r="AU421" s="17" t="s">
        <v>84</v>
      </c>
    </row>
    <row r="422" s="14" customFormat="1">
      <c r="A422" s="14"/>
      <c r="B422" s="241"/>
      <c r="C422" s="242"/>
      <c r="D422" s="226" t="s">
        <v>141</v>
      </c>
      <c r="E422" s="243" t="s">
        <v>1</v>
      </c>
      <c r="F422" s="244" t="s">
        <v>596</v>
      </c>
      <c r="G422" s="242"/>
      <c r="H422" s="245">
        <v>940.19100000000003</v>
      </c>
      <c r="I422" s="246"/>
      <c r="J422" s="242"/>
      <c r="K422" s="242"/>
      <c r="L422" s="247"/>
      <c r="M422" s="248"/>
      <c r="N422" s="249"/>
      <c r="O422" s="249"/>
      <c r="P422" s="249"/>
      <c r="Q422" s="249"/>
      <c r="R422" s="249"/>
      <c r="S422" s="249"/>
      <c r="T422" s="25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1" t="s">
        <v>141</v>
      </c>
      <c r="AU422" s="251" t="s">
        <v>84</v>
      </c>
      <c r="AV422" s="14" t="s">
        <v>84</v>
      </c>
      <c r="AW422" s="14" t="s">
        <v>35</v>
      </c>
      <c r="AX422" s="14" t="s">
        <v>21</v>
      </c>
      <c r="AY422" s="251" t="s">
        <v>118</v>
      </c>
    </row>
    <row r="423" s="12" customFormat="1" ht="22.8" customHeight="1">
      <c r="A423" s="12"/>
      <c r="B423" s="196"/>
      <c r="C423" s="197"/>
      <c r="D423" s="198" t="s">
        <v>77</v>
      </c>
      <c r="E423" s="210" t="s">
        <v>597</v>
      </c>
      <c r="F423" s="210" t="s">
        <v>598</v>
      </c>
      <c r="G423" s="197"/>
      <c r="H423" s="197"/>
      <c r="I423" s="200"/>
      <c r="J423" s="211">
        <f>BK423</f>
        <v>0</v>
      </c>
      <c r="K423" s="197"/>
      <c r="L423" s="202"/>
      <c r="M423" s="203"/>
      <c r="N423" s="204"/>
      <c r="O423" s="204"/>
      <c r="P423" s="205">
        <f>P424</f>
        <v>0</v>
      </c>
      <c r="Q423" s="204"/>
      <c r="R423" s="205">
        <f>R424</f>
        <v>0</v>
      </c>
      <c r="S423" s="204"/>
      <c r="T423" s="206">
        <f>T424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7" t="s">
        <v>21</v>
      </c>
      <c r="AT423" s="208" t="s">
        <v>77</v>
      </c>
      <c r="AU423" s="208" t="s">
        <v>21</v>
      </c>
      <c r="AY423" s="207" t="s">
        <v>118</v>
      </c>
      <c r="BK423" s="209">
        <f>BK424</f>
        <v>0</v>
      </c>
    </row>
    <row r="424" s="2" customFormat="1" ht="16.5" customHeight="1">
      <c r="A424" s="38"/>
      <c r="B424" s="39"/>
      <c r="C424" s="212" t="s">
        <v>599</v>
      </c>
      <c r="D424" s="212" t="s">
        <v>120</v>
      </c>
      <c r="E424" s="213" t="s">
        <v>600</v>
      </c>
      <c r="F424" s="214" t="s">
        <v>601</v>
      </c>
      <c r="G424" s="215" t="s">
        <v>280</v>
      </c>
      <c r="H424" s="216">
        <v>418.60399999999998</v>
      </c>
      <c r="I424" s="217"/>
      <c r="J424" s="218">
        <f>ROUND(I424*H424,2)</f>
        <v>0</v>
      </c>
      <c r="K424" s="219"/>
      <c r="L424" s="44"/>
      <c r="M424" s="220" t="s">
        <v>1</v>
      </c>
      <c r="N424" s="221" t="s">
        <v>43</v>
      </c>
      <c r="O424" s="91"/>
      <c r="P424" s="222">
        <f>O424*H424</f>
        <v>0</v>
      </c>
      <c r="Q424" s="222">
        <v>0</v>
      </c>
      <c r="R424" s="222">
        <f>Q424*H424</f>
        <v>0</v>
      </c>
      <c r="S424" s="222">
        <v>0</v>
      </c>
      <c r="T424" s="223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4" t="s">
        <v>124</v>
      </c>
      <c r="AT424" s="224" t="s">
        <v>120</v>
      </c>
      <c r="AU424" s="224" t="s">
        <v>84</v>
      </c>
      <c r="AY424" s="17" t="s">
        <v>118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7" t="s">
        <v>21</v>
      </c>
      <c r="BK424" s="225">
        <f>ROUND(I424*H424,2)</f>
        <v>0</v>
      </c>
      <c r="BL424" s="17" t="s">
        <v>124</v>
      </c>
      <c r="BM424" s="224" t="s">
        <v>602</v>
      </c>
    </row>
    <row r="425" s="12" customFormat="1" ht="25.92" customHeight="1">
      <c r="A425" s="12"/>
      <c r="B425" s="196"/>
      <c r="C425" s="197"/>
      <c r="D425" s="198" t="s">
        <v>77</v>
      </c>
      <c r="E425" s="199" t="s">
        <v>603</v>
      </c>
      <c r="F425" s="199" t="s">
        <v>604</v>
      </c>
      <c r="G425" s="197"/>
      <c r="H425" s="197"/>
      <c r="I425" s="200"/>
      <c r="J425" s="201">
        <f>BK425</f>
        <v>0</v>
      </c>
      <c r="K425" s="197"/>
      <c r="L425" s="202"/>
      <c r="M425" s="203"/>
      <c r="N425" s="204"/>
      <c r="O425" s="204"/>
      <c r="P425" s="205">
        <f>P426</f>
        <v>0</v>
      </c>
      <c r="Q425" s="204"/>
      <c r="R425" s="205">
        <f>R426</f>
        <v>0.1176</v>
      </c>
      <c r="S425" s="204"/>
      <c r="T425" s="206">
        <f>T426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7" t="s">
        <v>84</v>
      </c>
      <c r="AT425" s="208" t="s">
        <v>77</v>
      </c>
      <c r="AU425" s="208" t="s">
        <v>78</v>
      </c>
      <c r="AY425" s="207" t="s">
        <v>118</v>
      </c>
      <c r="BK425" s="209">
        <f>BK426</f>
        <v>0</v>
      </c>
    </row>
    <row r="426" s="12" customFormat="1" ht="22.8" customHeight="1">
      <c r="A426" s="12"/>
      <c r="B426" s="196"/>
      <c r="C426" s="197"/>
      <c r="D426" s="198" t="s">
        <v>77</v>
      </c>
      <c r="E426" s="210" t="s">
        <v>605</v>
      </c>
      <c r="F426" s="210" t="s">
        <v>606</v>
      </c>
      <c r="G426" s="197"/>
      <c r="H426" s="197"/>
      <c r="I426" s="200"/>
      <c r="J426" s="211">
        <f>BK426</f>
        <v>0</v>
      </c>
      <c r="K426" s="197"/>
      <c r="L426" s="202"/>
      <c r="M426" s="203"/>
      <c r="N426" s="204"/>
      <c r="O426" s="204"/>
      <c r="P426" s="205">
        <f>SUM(P427:P436)</f>
        <v>0</v>
      </c>
      <c r="Q426" s="204"/>
      <c r="R426" s="205">
        <f>SUM(R427:R436)</f>
        <v>0.1176</v>
      </c>
      <c r="S426" s="204"/>
      <c r="T426" s="206">
        <f>SUM(T427:T436)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7" t="s">
        <v>84</v>
      </c>
      <c r="AT426" s="208" t="s">
        <v>77</v>
      </c>
      <c r="AU426" s="208" t="s">
        <v>21</v>
      </c>
      <c r="AY426" s="207" t="s">
        <v>118</v>
      </c>
      <c r="BK426" s="209">
        <f>SUM(BK427:BK436)</f>
        <v>0</v>
      </c>
    </row>
    <row r="427" s="2" customFormat="1" ht="24.15" customHeight="1">
      <c r="A427" s="38"/>
      <c r="B427" s="39"/>
      <c r="C427" s="212" t="s">
        <v>607</v>
      </c>
      <c r="D427" s="212" t="s">
        <v>120</v>
      </c>
      <c r="E427" s="213" t="s">
        <v>608</v>
      </c>
      <c r="F427" s="214" t="s">
        <v>609</v>
      </c>
      <c r="G427" s="215" t="s">
        <v>558</v>
      </c>
      <c r="H427" s="216">
        <v>2</v>
      </c>
      <c r="I427" s="217"/>
      <c r="J427" s="218">
        <f>ROUND(I427*H427,2)</f>
        <v>0</v>
      </c>
      <c r="K427" s="219"/>
      <c r="L427" s="44"/>
      <c r="M427" s="220" t="s">
        <v>1</v>
      </c>
      <c r="N427" s="221" t="s">
        <v>43</v>
      </c>
      <c r="O427" s="91"/>
      <c r="P427" s="222">
        <f>O427*H427</f>
        <v>0</v>
      </c>
      <c r="Q427" s="222">
        <v>0</v>
      </c>
      <c r="R427" s="222">
        <f>Q427*H427</f>
        <v>0</v>
      </c>
      <c r="S427" s="222">
        <v>0</v>
      </c>
      <c r="T427" s="223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4" t="s">
        <v>235</v>
      </c>
      <c r="AT427" s="224" t="s">
        <v>120</v>
      </c>
      <c r="AU427" s="224" t="s">
        <v>84</v>
      </c>
      <c r="AY427" s="17" t="s">
        <v>118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7" t="s">
        <v>21</v>
      </c>
      <c r="BK427" s="225">
        <f>ROUND(I427*H427,2)</f>
        <v>0</v>
      </c>
      <c r="BL427" s="17" t="s">
        <v>235</v>
      </c>
      <c r="BM427" s="224" t="s">
        <v>610</v>
      </c>
    </row>
    <row r="428" s="2" customFormat="1">
      <c r="A428" s="38"/>
      <c r="B428" s="39"/>
      <c r="C428" s="40"/>
      <c r="D428" s="226" t="s">
        <v>126</v>
      </c>
      <c r="E428" s="40"/>
      <c r="F428" s="227" t="s">
        <v>566</v>
      </c>
      <c r="G428" s="40"/>
      <c r="H428" s="40"/>
      <c r="I428" s="228"/>
      <c r="J428" s="40"/>
      <c r="K428" s="40"/>
      <c r="L428" s="44"/>
      <c r="M428" s="229"/>
      <c r="N428" s="230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126</v>
      </c>
      <c r="AU428" s="17" t="s">
        <v>84</v>
      </c>
    </row>
    <row r="429" s="2" customFormat="1" ht="24.15" customHeight="1">
      <c r="A429" s="38"/>
      <c r="B429" s="39"/>
      <c r="C429" s="212" t="s">
        <v>611</v>
      </c>
      <c r="D429" s="212" t="s">
        <v>120</v>
      </c>
      <c r="E429" s="213" t="s">
        <v>612</v>
      </c>
      <c r="F429" s="214" t="s">
        <v>613</v>
      </c>
      <c r="G429" s="215" t="s">
        <v>558</v>
      </c>
      <c r="H429" s="216">
        <v>2</v>
      </c>
      <c r="I429" s="217"/>
      <c r="J429" s="218">
        <f>ROUND(I429*H429,2)</f>
        <v>0</v>
      </c>
      <c r="K429" s="219"/>
      <c r="L429" s="44"/>
      <c r="M429" s="220" t="s">
        <v>1</v>
      </c>
      <c r="N429" s="221" t="s">
        <v>43</v>
      </c>
      <c r="O429" s="91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4" t="s">
        <v>235</v>
      </c>
      <c r="AT429" s="224" t="s">
        <v>120</v>
      </c>
      <c r="AU429" s="224" t="s">
        <v>84</v>
      </c>
      <c r="AY429" s="17" t="s">
        <v>118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7" t="s">
        <v>21</v>
      </c>
      <c r="BK429" s="225">
        <f>ROUND(I429*H429,2)</f>
        <v>0</v>
      </c>
      <c r="BL429" s="17" t="s">
        <v>235</v>
      </c>
      <c r="BM429" s="224" t="s">
        <v>614</v>
      </c>
    </row>
    <row r="430" s="2" customFormat="1">
      <c r="A430" s="38"/>
      <c r="B430" s="39"/>
      <c r="C430" s="40"/>
      <c r="D430" s="226" t="s">
        <v>126</v>
      </c>
      <c r="E430" s="40"/>
      <c r="F430" s="227" t="s">
        <v>615</v>
      </c>
      <c r="G430" s="40"/>
      <c r="H430" s="40"/>
      <c r="I430" s="228"/>
      <c r="J430" s="40"/>
      <c r="K430" s="40"/>
      <c r="L430" s="44"/>
      <c r="M430" s="229"/>
      <c r="N430" s="230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126</v>
      </c>
      <c r="AU430" s="17" t="s">
        <v>84</v>
      </c>
    </row>
    <row r="431" s="2" customFormat="1" ht="24.15" customHeight="1">
      <c r="A431" s="38"/>
      <c r="B431" s="39"/>
      <c r="C431" s="252" t="s">
        <v>616</v>
      </c>
      <c r="D431" s="252" t="s">
        <v>300</v>
      </c>
      <c r="E431" s="253" t="s">
        <v>617</v>
      </c>
      <c r="F431" s="254" t="s">
        <v>618</v>
      </c>
      <c r="G431" s="255" t="s">
        <v>484</v>
      </c>
      <c r="H431" s="256">
        <v>29.399999999999999</v>
      </c>
      <c r="I431" s="257"/>
      <c r="J431" s="258">
        <f>ROUND(I431*H431,2)</f>
        <v>0</v>
      </c>
      <c r="K431" s="259"/>
      <c r="L431" s="260"/>
      <c r="M431" s="261" t="s">
        <v>1</v>
      </c>
      <c r="N431" s="262" t="s">
        <v>43</v>
      </c>
      <c r="O431" s="91"/>
      <c r="P431" s="222">
        <f>O431*H431</f>
        <v>0</v>
      </c>
      <c r="Q431" s="222">
        <v>0.0040000000000000001</v>
      </c>
      <c r="R431" s="222">
        <f>Q431*H431</f>
        <v>0.1176</v>
      </c>
      <c r="S431" s="222">
        <v>0</v>
      </c>
      <c r="T431" s="223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4" t="s">
        <v>168</v>
      </c>
      <c r="AT431" s="224" t="s">
        <v>300</v>
      </c>
      <c r="AU431" s="224" t="s">
        <v>84</v>
      </c>
      <c r="AY431" s="17" t="s">
        <v>118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7" t="s">
        <v>21</v>
      </c>
      <c r="BK431" s="225">
        <f>ROUND(I431*H431,2)</f>
        <v>0</v>
      </c>
      <c r="BL431" s="17" t="s">
        <v>124</v>
      </c>
      <c r="BM431" s="224" t="s">
        <v>619</v>
      </c>
    </row>
    <row r="432" s="2" customFormat="1">
      <c r="A432" s="38"/>
      <c r="B432" s="39"/>
      <c r="C432" s="40"/>
      <c r="D432" s="226" t="s">
        <v>126</v>
      </c>
      <c r="E432" s="40"/>
      <c r="F432" s="227" t="s">
        <v>620</v>
      </c>
      <c r="G432" s="40"/>
      <c r="H432" s="40"/>
      <c r="I432" s="228"/>
      <c r="J432" s="40"/>
      <c r="K432" s="40"/>
      <c r="L432" s="44"/>
      <c r="M432" s="229"/>
      <c r="N432" s="230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126</v>
      </c>
      <c r="AU432" s="17" t="s">
        <v>84</v>
      </c>
    </row>
    <row r="433" s="13" customFormat="1">
      <c r="A433" s="13"/>
      <c r="B433" s="231"/>
      <c r="C433" s="232"/>
      <c r="D433" s="226" t="s">
        <v>141</v>
      </c>
      <c r="E433" s="233" t="s">
        <v>1</v>
      </c>
      <c r="F433" s="234" t="s">
        <v>621</v>
      </c>
      <c r="G433" s="232"/>
      <c r="H433" s="233" t="s">
        <v>1</v>
      </c>
      <c r="I433" s="235"/>
      <c r="J433" s="232"/>
      <c r="K433" s="232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141</v>
      </c>
      <c r="AU433" s="240" t="s">
        <v>84</v>
      </c>
      <c r="AV433" s="13" t="s">
        <v>21</v>
      </c>
      <c r="AW433" s="13" t="s">
        <v>35</v>
      </c>
      <c r="AX433" s="13" t="s">
        <v>78</v>
      </c>
      <c r="AY433" s="240" t="s">
        <v>118</v>
      </c>
    </row>
    <row r="434" s="14" customFormat="1">
      <c r="A434" s="14"/>
      <c r="B434" s="241"/>
      <c r="C434" s="242"/>
      <c r="D434" s="226" t="s">
        <v>141</v>
      </c>
      <c r="E434" s="243" t="s">
        <v>1</v>
      </c>
      <c r="F434" s="244" t="s">
        <v>622</v>
      </c>
      <c r="G434" s="242"/>
      <c r="H434" s="245">
        <v>22.800000000000001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1" t="s">
        <v>141</v>
      </c>
      <c r="AU434" s="251" t="s">
        <v>84</v>
      </c>
      <c r="AV434" s="14" t="s">
        <v>84</v>
      </c>
      <c r="AW434" s="14" t="s">
        <v>35</v>
      </c>
      <c r="AX434" s="14" t="s">
        <v>78</v>
      </c>
      <c r="AY434" s="251" t="s">
        <v>118</v>
      </c>
    </row>
    <row r="435" s="13" customFormat="1">
      <c r="A435" s="13"/>
      <c r="B435" s="231"/>
      <c r="C435" s="232"/>
      <c r="D435" s="226" t="s">
        <v>141</v>
      </c>
      <c r="E435" s="233" t="s">
        <v>1</v>
      </c>
      <c r="F435" s="234" t="s">
        <v>623</v>
      </c>
      <c r="G435" s="232"/>
      <c r="H435" s="233" t="s">
        <v>1</v>
      </c>
      <c r="I435" s="235"/>
      <c r="J435" s="232"/>
      <c r="K435" s="232"/>
      <c r="L435" s="236"/>
      <c r="M435" s="237"/>
      <c r="N435" s="238"/>
      <c r="O435" s="238"/>
      <c r="P435" s="238"/>
      <c r="Q435" s="238"/>
      <c r="R435" s="238"/>
      <c r="S435" s="238"/>
      <c r="T435" s="23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0" t="s">
        <v>141</v>
      </c>
      <c r="AU435" s="240" t="s">
        <v>84</v>
      </c>
      <c r="AV435" s="13" t="s">
        <v>21</v>
      </c>
      <c r="AW435" s="13" t="s">
        <v>35</v>
      </c>
      <c r="AX435" s="13" t="s">
        <v>78</v>
      </c>
      <c r="AY435" s="240" t="s">
        <v>118</v>
      </c>
    </row>
    <row r="436" s="14" customFormat="1">
      <c r="A436" s="14"/>
      <c r="B436" s="241"/>
      <c r="C436" s="242"/>
      <c r="D436" s="226" t="s">
        <v>141</v>
      </c>
      <c r="E436" s="243" t="s">
        <v>1</v>
      </c>
      <c r="F436" s="244" t="s">
        <v>624</v>
      </c>
      <c r="G436" s="242"/>
      <c r="H436" s="245">
        <v>6.5999999999999996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1" t="s">
        <v>141</v>
      </c>
      <c r="AU436" s="251" t="s">
        <v>84</v>
      </c>
      <c r="AV436" s="14" t="s">
        <v>84</v>
      </c>
      <c r="AW436" s="14" t="s">
        <v>35</v>
      </c>
      <c r="AX436" s="14" t="s">
        <v>78</v>
      </c>
      <c r="AY436" s="251" t="s">
        <v>118</v>
      </c>
    </row>
    <row r="437" s="12" customFormat="1" ht="25.92" customHeight="1">
      <c r="A437" s="12"/>
      <c r="B437" s="196"/>
      <c r="C437" s="197"/>
      <c r="D437" s="198" t="s">
        <v>77</v>
      </c>
      <c r="E437" s="199" t="s">
        <v>300</v>
      </c>
      <c r="F437" s="199" t="s">
        <v>625</v>
      </c>
      <c r="G437" s="197"/>
      <c r="H437" s="197"/>
      <c r="I437" s="200"/>
      <c r="J437" s="201">
        <f>BK437</f>
        <v>0</v>
      </c>
      <c r="K437" s="197"/>
      <c r="L437" s="202"/>
      <c r="M437" s="203"/>
      <c r="N437" s="204"/>
      <c r="O437" s="204"/>
      <c r="P437" s="205">
        <f>P438</f>
        <v>0</v>
      </c>
      <c r="Q437" s="204"/>
      <c r="R437" s="205">
        <f>R438</f>
        <v>0</v>
      </c>
      <c r="S437" s="204"/>
      <c r="T437" s="206">
        <f>T438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7" t="s">
        <v>132</v>
      </c>
      <c r="AT437" s="208" t="s">
        <v>77</v>
      </c>
      <c r="AU437" s="208" t="s">
        <v>78</v>
      </c>
      <c r="AY437" s="207" t="s">
        <v>118</v>
      </c>
      <c r="BK437" s="209">
        <f>BK438</f>
        <v>0</v>
      </c>
    </row>
    <row r="438" s="12" customFormat="1" ht="22.8" customHeight="1">
      <c r="A438" s="12"/>
      <c r="B438" s="196"/>
      <c r="C438" s="197"/>
      <c r="D438" s="198" t="s">
        <v>77</v>
      </c>
      <c r="E438" s="210" t="s">
        <v>626</v>
      </c>
      <c r="F438" s="210" t="s">
        <v>627</v>
      </c>
      <c r="G438" s="197"/>
      <c r="H438" s="197"/>
      <c r="I438" s="200"/>
      <c r="J438" s="211">
        <f>BK438</f>
        <v>0</v>
      </c>
      <c r="K438" s="197"/>
      <c r="L438" s="202"/>
      <c r="M438" s="203"/>
      <c r="N438" s="204"/>
      <c r="O438" s="204"/>
      <c r="P438" s="205">
        <f>SUM(P439:P444)</f>
        <v>0</v>
      </c>
      <c r="Q438" s="204"/>
      <c r="R438" s="205">
        <f>SUM(R439:R444)</f>
        <v>0</v>
      </c>
      <c r="S438" s="204"/>
      <c r="T438" s="206">
        <f>SUM(T439:T444)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07" t="s">
        <v>132</v>
      </c>
      <c r="AT438" s="208" t="s">
        <v>77</v>
      </c>
      <c r="AU438" s="208" t="s">
        <v>21</v>
      </c>
      <c r="AY438" s="207" t="s">
        <v>118</v>
      </c>
      <c r="BK438" s="209">
        <f>SUM(BK439:BK444)</f>
        <v>0</v>
      </c>
    </row>
    <row r="439" s="2" customFormat="1" ht="37.8" customHeight="1">
      <c r="A439" s="38"/>
      <c r="B439" s="39"/>
      <c r="C439" s="212" t="s">
        <v>628</v>
      </c>
      <c r="D439" s="212" t="s">
        <v>120</v>
      </c>
      <c r="E439" s="213" t="s">
        <v>629</v>
      </c>
      <c r="F439" s="214" t="s">
        <v>630</v>
      </c>
      <c r="G439" s="215" t="s">
        <v>631</v>
      </c>
      <c r="H439" s="216">
        <v>1</v>
      </c>
      <c r="I439" s="217"/>
      <c r="J439" s="218">
        <f>ROUND(I439*H439,2)</f>
        <v>0</v>
      </c>
      <c r="K439" s="219"/>
      <c r="L439" s="44"/>
      <c r="M439" s="220" t="s">
        <v>1</v>
      </c>
      <c r="N439" s="221" t="s">
        <v>43</v>
      </c>
      <c r="O439" s="91"/>
      <c r="P439" s="222">
        <f>O439*H439</f>
        <v>0</v>
      </c>
      <c r="Q439" s="222">
        <v>0</v>
      </c>
      <c r="R439" s="222">
        <f>Q439*H439</f>
        <v>0</v>
      </c>
      <c r="S439" s="222">
        <v>0</v>
      </c>
      <c r="T439" s="223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4" t="s">
        <v>334</v>
      </c>
      <c r="AT439" s="224" t="s">
        <v>120</v>
      </c>
      <c r="AU439" s="224" t="s">
        <v>84</v>
      </c>
      <c r="AY439" s="17" t="s">
        <v>118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7" t="s">
        <v>21</v>
      </c>
      <c r="BK439" s="225">
        <f>ROUND(I439*H439,2)</f>
        <v>0</v>
      </c>
      <c r="BL439" s="17" t="s">
        <v>334</v>
      </c>
      <c r="BM439" s="224" t="s">
        <v>632</v>
      </c>
    </row>
    <row r="440" s="2" customFormat="1">
      <c r="A440" s="38"/>
      <c r="B440" s="39"/>
      <c r="C440" s="40"/>
      <c r="D440" s="226" t="s">
        <v>126</v>
      </c>
      <c r="E440" s="40"/>
      <c r="F440" s="227" t="s">
        <v>633</v>
      </c>
      <c r="G440" s="40"/>
      <c r="H440" s="40"/>
      <c r="I440" s="228"/>
      <c r="J440" s="40"/>
      <c r="K440" s="40"/>
      <c r="L440" s="44"/>
      <c r="M440" s="229"/>
      <c r="N440" s="230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126</v>
      </c>
      <c r="AU440" s="17" t="s">
        <v>84</v>
      </c>
    </row>
    <row r="441" s="2" customFormat="1" ht="16.5" customHeight="1">
      <c r="A441" s="38"/>
      <c r="B441" s="39"/>
      <c r="C441" s="212" t="s">
        <v>634</v>
      </c>
      <c r="D441" s="212" t="s">
        <v>120</v>
      </c>
      <c r="E441" s="213" t="s">
        <v>635</v>
      </c>
      <c r="F441" s="214" t="s">
        <v>636</v>
      </c>
      <c r="G441" s="215" t="s">
        <v>631</v>
      </c>
      <c r="H441" s="216">
        <v>1</v>
      </c>
      <c r="I441" s="217"/>
      <c r="J441" s="218">
        <f>ROUND(I441*H441,2)</f>
        <v>0</v>
      </c>
      <c r="K441" s="219"/>
      <c r="L441" s="44"/>
      <c r="M441" s="220" t="s">
        <v>1</v>
      </c>
      <c r="N441" s="221" t="s">
        <v>43</v>
      </c>
      <c r="O441" s="91"/>
      <c r="P441" s="222">
        <f>O441*H441</f>
        <v>0</v>
      </c>
      <c r="Q441" s="222">
        <v>0</v>
      </c>
      <c r="R441" s="222">
        <f>Q441*H441</f>
        <v>0</v>
      </c>
      <c r="S441" s="222">
        <v>0</v>
      </c>
      <c r="T441" s="223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4" t="s">
        <v>334</v>
      </c>
      <c r="AT441" s="224" t="s">
        <v>120</v>
      </c>
      <c r="AU441" s="224" t="s">
        <v>84</v>
      </c>
      <c r="AY441" s="17" t="s">
        <v>118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7" t="s">
        <v>21</v>
      </c>
      <c r="BK441" s="225">
        <f>ROUND(I441*H441,2)</f>
        <v>0</v>
      </c>
      <c r="BL441" s="17" t="s">
        <v>334</v>
      </c>
      <c r="BM441" s="224" t="s">
        <v>637</v>
      </c>
    </row>
    <row r="442" s="2" customFormat="1">
      <c r="A442" s="38"/>
      <c r="B442" s="39"/>
      <c r="C442" s="40"/>
      <c r="D442" s="226" t="s">
        <v>126</v>
      </c>
      <c r="E442" s="40"/>
      <c r="F442" s="227" t="s">
        <v>638</v>
      </c>
      <c r="G442" s="40"/>
      <c r="H442" s="40"/>
      <c r="I442" s="228"/>
      <c r="J442" s="40"/>
      <c r="K442" s="40"/>
      <c r="L442" s="44"/>
      <c r="M442" s="229"/>
      <c r="N442" s="230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126</v>
      </c>
      <c r="AU442" s="17" t="s">
        <v>84</v>
      </c>
    </row>
    <row r="443" s="2" customFormat="1" ht="16.5" customHeight="1">
      <c r="A443" s="38"/>
      <c r="B443" s="39"/>
      <c r="C443" s="212" t="s">
        <v>639</v>
      </c>
      <c r="D443" s="212" t="s">
        <v>120</v>
      </c>
      <c r="E443" s="213" t="s">
        <v>640</v>
      </c>
      <c r="F443" s="214" t="s">
        <v>641</v>
      </c>
      <c r="G443" s="215" t="s">
        <v>631</v>
      </c>
      <c r="H443" s="216">
        <v>1</v>
      </c>
      <c r="I443" s="217"/>
      <c r="J443" s="218">
        <f>ROUND(I443*H443,2)</f>
        <v>0</v>
      </c>
      <c r="K443" s="219"/>
      <c r="L443" s="44"/>
      <c r="M443" s="220" t="s">
        <v>1</v>
      </c>
      <c r="N443" s="221" t="s">
        <v>43</v>
      </c>
      <c r="O443" s="91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4" t="s">
        <v>124</v>
      </c>
      <c r="AT443" s="224" t="s">
        <v>120</v>
      </c>
      <c r="AU443" s="224" t="s">
        <v>84</v>
      </c>
      <c r="AY443" s="17" t="s">
        <v>118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7" t="s">
        <v>21</v>
      </c>
      <c r="BK443" s="225">
        <f>ROUND(I443*H443,2)</f>
        <v>0</v>
      </c>
      <c r="BL443" s="17" t="s">
        <v>124</v>
      </c>
      <c r="BM443" s="224" t="s">
        <v>642</v>
      </c>
    </row>
    <row r="444" s="2" customFormat="1">
      <c r="A444" s="38"/>
      <c r="B444" s="39"/>
      <c r="C444" s="40"/>
      <c r="D444" s="226" t="s">
        <v>126</v>
      </c>
      <c r="E444" s="40"/>
      <c r="F444" s="227" t="s">
        <v>566</v>
      </c>
      <c r="G444" s="40"/>
      <c r="H444" s="40"/>
      <c r="I444" s="228"/>
      <c r="J444" s="40"/>
      <c r="K444" s="40"/>
      <c r="L444" s="44"/>
      <c r="M444" s="229"/>
      <c r="N444" s="230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126</v>
      </c>
      <c r="AU444" s="17" t="s">
        <v>84</v>
      </c>
    </row>
    <row r="445" s="12" customFormat="1" ht="25.92" customHeight="1">
      <c r="A445" s="12"/>
      <c r="B445" s="196"/>
      <c r="C445" s="197"/>
      <c r="D445" s="198" t="s">
        <v>77</v>
      </c>
      <c r="E445" s="199" t="s">
        <v>643</v>
      </c>
      <c r="F445" s="199" t="s">
        <v>644</v>
      </c>
      <c r="G445" s="197"/>
      <c r="H445" s="197"/>
      <c r="I445" s="200"/>
      <c r="J445" s="201">
        <f>BK445</f>
        <v>0</v>
      </c>
      <c r="K445" s="197"/>
      <c r="L445" s="202"/>
      <c r="M445" s="203"/>
      <c r="N445" s="204"/>
      <c r="O445" s="204"/>
      <c r="P445" s="205">
        <f>SUM(P446:P468)</f>
        <v>0</v>
      </c>
      <c r="Q445" s="204"/>
      <c r="R445" s="205">
        <f>SUM(R446:R468)</f>
        <v>0</v>
      </c>
      <c r="S445" s="204"/>
      <c r="T445" s="206">
        <f>SUM(T446:T468)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7" t="s">
        <v>124</v>
      </c>
      <c r="AT445" s="208" t="s">
        <v>77</v>
      </c>
      <c r="AU445" s="208" t="s">
        <v>78</v>
      </c>
      <c r="AY445" s="207" t="s">
        <v>118</v>
      </c>
      <c r="BK445" s="209">
        <f>SUM(BK446:BK468)</f>
        <v>0</v>
      </c>
    </row>
    <row r="446" s="2" customFormat="1" ht="16.5" customHeight="1">
      <c r="A446" s="38"/>
      <c r="B446" s="39"/>
      <c r="C446" s="212" t="s">
        <v>645</v>
      </c>
      <c r="D446" s="212" t="s">
        <v>120</v>
      </c>
      <c r="E446" s="213" t="s">
        <v>646</v>
      </c>
      <c r="F446" s="214" t="s">
        <v>647</v>
      </c>
      <c r="G446" s="215" t="s">
        <v>631</v>
      </c>
      <c r="H446" s="216">
        <v>1</v>
      </c>
      <c r="I446" s="217"/>
      <c r="J446" s="218">
        <f>ROUND(I446*H446,2)</f>
        <v>0</v>
      </c>
      <c r="K446" s="219"/>
      <c r="L446" s="44"/>
      <c r="M446" s="220" t="s">
        <v>1</v>
      </c>
      <c r="N446" s="221" t="s">
        <v>43</v>
      </c>
      <c r="O446" s="91"/>
      <c r="P446" s="222">
        <f>O446*H446</f>
        <v>0</v>
      </c>
      <c r="Q446" s="222">
        <v>0</v>
      </c>
      <c r="R446" s="222">
        <f>Q446*H446</f>
        <v>0</v>
      </c>
      <c r="S446" s="222">
        <v>0</v>
      </c>
      <c r="T446" s="223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4" t="s">
        <v>648</v>
      </c>
      <c r="AT446" s="224" t="s">
        <v>120</v>
      </c>
      <c r="AU446" s="224" t="s">
        <v>21</v>
      </c>
      <c r="AY446" s="17" t="s">
        <v>118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7" t="s">
        <v>21</v>
      </c>
      <c r="BK446" s="225">
        <f>ROUND(I446*H446,2)</f>
        <v>0</v>
      </c>
      <c r="BL446" s="17" t="s">
        <v>648</v>
      </c>
      <c r="BM446" s="224" t="s">
        <v>649</v>
      </c>
    </row>
    <row r="447" s="2" customFormat="1">
      <c r="A447" s="38"/>
      <c r="B447" s="39"/>
      <c r="C447" s="40"/>
      <c r="D447" s="226" t="s">
        <v>126</v>
      </c>
      <c r="E447" s="40"/>
      <c r="F447" s="227" t="s">
        <v>650</v>
      </c>
      <c r="G447" s="40"/>
      <c r="H447" s="40"/>
      <c r="I447" s="228"/>
      <c r="J447" s="40"/>
      <c r="K447" s="40"/>
      <c r="L447" s="44"/>
      <c r="M447" s="229"/>
      <c r="N447" s="230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126</v>
      </c>
      <c r="AU447" s="17" t="s">
        <v>21</v>
      </c>
    </row>
    <row r="448" s="2" customFormat="1" ht="37.8" customHeight="1">
      <c r="A448" s="38"/>
      <c r="B448" s="39"/>
      <c r="C448" s="212" t="s">
        <v>651</v>
      </c>
      <c r="D448" s="212" t="s">
        <v>120</v>
      </c>
      <c r="E448" s="213" t="s">
        <v>652</v>
      </c>
      <c r="F448" s="214" t="s">
        <v>653</v>
      </c>
      <c r="G448" s="215" t="s">
        <v>631</v>
      </c>
      <c r="H448" s="216">
        <v>1</v>
      </c>
      <c r="I448" s="217"/>
      <c r="J448" s="218">
        <f>ROUND(I448*H448,2)</f>
        <v>0</v>
      </c>
      <c r="K448" s="219"/>
      <c r="L448" s="44"/>
      <c r="M448" s="220" t="s">
        <v>1</v>
      </c>
      <c r="N448" s="221" t="s">
        <v>43</v>
      </c>
      <c r="O448" s="91"/>
      <c r="P448" s="222">
        <f>O448*H448</f>
        <v>0</v>
      </c>
      <c r="Q448" s="222">
        <v>0</v>
      </c>
      <c r="R448" s="222">
        <f>Q448*H448</f>
        <v>0</v>
      </c>
      <c r="S448" s="222">
        <v>0</v>
      </c>
      <c r="T448" s="223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4" t="s">
        <v>648</v>
      </c>
      <c r="AT448" s="224" t="s">
        <v>120</v>
      </c>
      <c r="AU448" s="224" t="s">
        <v>21</v>
      </c>
      <c r="AY448" s="17" t="s">
        <v>118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7" t="s">
        <v>21</v>
      </c>
      <c r="BK448" s="225">
        <f>ROUND(I448*H448,2)</f>
        <v>0</v>
      </c>
      <c r="BL448" s="17" t="s">
        <v>648</v>
      </c>
      <c r="BM448" s="224" t="s">
        <v>654</v>
      </c>
    </row>
    <row r="449" s="2" customFormat="1">
      <c r="A449" s="38"/>
      <c r="B449" s="39"/>
      <c r="C449" s="40"/>
      <c r="D449" s="226" t="s">
        <v>126</v>
      </c>
      <c r="E449" s="40"/>
      <c r="F449" s="227" t="s">
        <v>655</v>
      </c>
      <c r="G449" s="40"/>
      <c r="H449" s="40"/>
      <c r="I449" s="228"/>
      <c r="J449" s="40"/>
      <c r="K449" s="40"/>
      <c r="L449" s="44"/>
      <c r="M449" s="229"/>
      <c r="N449" s="230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126</v>
      </c>
      <c r="AU449" s="17" t="s">
        <v>21</v>
      </c>
    </row>
    <row r="450" s="2" customFormat="1" ht="16.5" customHeight="1">
      <c r="A450" s="38"/>
      <c r="B450" s="39"/>
      <c r="C450" s="212" t="s">
        <v>656</v>
      </c>
      <c r="D450" s="212" t="s">
        <v>120</v>
      </c>
      <c r="E450" s="213" t="s">
        <v>657</v>
      </c>
      <c r="F450" s="214" t="s">
        <v>658</v>
      </c>
      <c r="G450" s="215" t="s">
        <v>138</v>
      </c>
      <c r="H450" s="216">
        <v>120</v>
      </c>
      <c r="I450" s="217"/>
      <c r="J450" s="218">
        <f>ROUND(I450*H450,2)</f>
        <v>0</v>
      </c>
      <c r="K450" s="219"/>
      <c r="L450" s="44"/>
      <c r="M450" s="220" t="s">
        <v>1</v>
      </c>
      <c r="N450" s="221" t="s">
        <v>43</v>
      </c>
      <c r="O450" s="91"/>
      <c r="P450" s="222">
        <f>O450*H450</f>
        <v>0</v>
      </c>
      <c r="Q450" s="222">
        <v>0</v>
      </c>
      <c r="R450" s="222">
        <f>Q450*H450</f>
        <v>0</v>
      </c>
      <c r="S450" s="222">
        <v>0</v>
      </c>
      <c r="T450" s="223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4" t="s">
        <v>648</v>
      </c>
      <c r="AT450" s="224" t="s">
        <v>120</v>
      </c>
      <c r="AU450" s="224" t="s">
        <v>21</v>
      </c>
      <c r="AY450" s="17" t="s">
        <v>118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7" t="s">
        <v>21</v>
      </c>
      <c r="BK450" s="225">
        <f>ROUND(I450*H450,2)</f>
        <v>0</v>
      </c>
      <c r="BL450" s="17" t="s">
        <v>648</v>
      </c>
      <c r="BM450" s="224" t="s">
        <v>659</v>
      </c>
    </row>
    <row r="451" s="2" customFormat="1">
      <c r="A451" s="38"/>
      <c r="B451" s="39"/>
      <c r="C451" s="40"/>
      <c r="D451" s="226" t="s">
        <v>126</v>
      </c>
      <c r="E451" s="40"/>
      <c r="F451" s="227" t="s">
        <v>660</v>
      </c>
      <c r="G451" s="40"/>
      <c r="H451" s="40"/>
      <c r="I451" s="228"/>
      <c r="J451" s="40"/>
      <c r="K451" s="40"/>
      <c r="L451" s="44"/>
      <c r="M451" s="229"/>
      <c r="N451" s="230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126</v>
      </c>
      <c r="AU451" s="17" t="s">
        <v>21</v>
      </c>
    </row>
    <row r="452" s="14" customFormat="1">
      <c r="A452" s="14"/>
      <c r="B452" s="241"/>
      <c r="C452" s="242"/>
      <c r="D452" s="226" t="s">
        <v>141</v>
      </c>
      <c r="E452" s="243" t="s">
        <v>1</v>
      </c>
      <c r="F452" s="244" t="s">
        <v>661</v>
      </c>
      <c r="G452" s="242"/>
      <c r="H452" s="245">
        <v>120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1" t="s">
        <v>141</v>
      </c>
      <c r="AU452" s="251" t="s">
        <v>21</v>
      </c>
      <c r="AV452" s="14" t="s">
        <v>84</v>
      </c>
      <c r="AW452" s="14" t="s">
        <v>35</v>
      </c>
      <c r="AX452" s="14" t="s">
        <v>21</v>
      </c>
      <c r="AY452" s="251" t="s">
        <v>118</v>
      </c>
    </row>
    <row r="453" s="2" customFormat="1" ht="21.75" customHeight="1">
      <c r="A453" s="38"/>
      <c r="B453" s="39"/>
      <c r="C453" s="212" t="s">
        <v>662</v>
      </c>
      <c r="D453" s="212" t="s">
        <v>120</v>
      </c>
      <c r="E453" s="213" t="s">
        <v>663</v>
      </c>
      <c r="F453" s="214" t="s">
        <v>664</v>
      </c>
      <c r="G453" s="215" t="s">
        <v>123</v>
      </c>
      <c r="H453" s="216">
        <v>600</v>
      </c>
      <c r="I453" s="217"/>
      <c r="J453" s="218">
        <f>ROUND(I453*H453,2)</f>
        <v>0</v>
      </c>
      <c r="K453" s="219"/>
      <c r="L453" s="44"/>
      <c r="M453" s="220" t="s">
        <v>1</v>
      </c>
      <c r="N453" s="221" t="s">
        <v>43</v>
      </c>
      <c r="O453" s="91"/>
      <c r="P453" s="222">
        <f>O453*H453</f>
        <v>0</v>
      </c>
      <c r="Q453" s="222">
        <v>0</v>
      </c>
      <c r="R453" s="222">
        <f>Q453*H453</f>
        <v>0</v>
      </c>
      <c r="S453" s="222">
        <v>0</v>
      </c>
      <c r="T453" s="223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4" t="s">
        <v>648</v>
      </c>
      <c r="AT453" s="224" t="s">
        <v>120</v>
      </c>
      <c r="AU453" s="224" t="s">
        <v>21</v>
      </c>
      <c r="AY453" s="17" t="s">
        <v>118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7" t="s">
        <v>21</v>
      </c>
      <c r="BK453" s="225">
        <f>ROUND(I453*H453,2)</f>
        <v>0</v>
      </c>
      <c r="BL453" s="17" t="s">
        <v>648</v>
      </c>
      <c r="BM453" s="224" t="s">
        <v>665</v>
      </c>
    </row>
    <row r="454" s="2" customFormat="1">
      <c r="A454" s="38"/>
      <c r="B454" s="39"/>
      <c r="C454" s="40"/>
      <c r="D454" s="226" t="s">
        <v>126</v>
      </c>
      <c r="E454" s="40"/>
      <c r="F454" s="227" t="s">
        <v>666</v>
      </c>
      <c r="G454" s="40"/>
      <c r="H454" s="40"/>
      <c r="I454" s="228"/>
      <c r="J454" s="40"/>
      <c r="K454" s="40"/>
      <c r="L454" s="44"/>
      <c r="M454" s="229"/>
      <c r="N454" s="230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126</v>
      </c>
      <c r="AU454" s="17" t="s">
        <v>21</v>
      </c>
    </row>
    <row r="455" s="14" customFormat="1">
      <c r="A455" s="14"/>
      <c r="B455" s="241"/>
      <c r="C455" s="242"/>
      <c r="D455" s="226" t="s">
        <v>141</v>
      </c>
      <c r="E455" s="243" t="s">
        <v>1</v>
      </c>
      <c r="F455" s="244" t="s">
        <v>667</v>
      </c>
      <c r="G455" s="242"/>
      <c r="H455" s="245">
        <v>600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1" t="s">
        <v>141</v>
      </c>
      <c r="AU455" s="251" t="s">
        <v>21</v>
      </c>
      <c r="AV455" s="14" t="s">
        <v>84</v>
      </c>
      <c r="AW455" s="14" t="s">
        <v>35</v>
      </c>
      <c r="AX455" s="14" t="s">
        <v>21</v>
      </c>
      <c r="AY455" s="251" t="s">
        <v>118</v>
      </c>
    </row>
    <row r="456" s="2" customFormat="1" ht="16.5" customHeight="1">
      <c r="A456" s="38"/>
      <c r="B456" s="39"/>
      <c r="C456" s="212" t="s">
        <v>668</v>
      </c>
      <c r="D456" s="212" t="s">
        <v>120</v>
      </c>
      <c r="E456" s="213" t="s">
        <v>669</v>
      </c>
      <c r="F456" s="214" t="s">
        <v>670</v>
      </c>
      <c r="G456" s="215" t="s">
        <v>671</v>
      </c>
      <c r="H456" s="216">
        <v>1</v>
      </c>
      <c r="I456" s="217"/>
      <c r="J456" s="218">
        <f>ROUND(I456*H456,2)</f>
        <v>0</v>
      </c>
      <c r="K456" s="219"/>
      <c r="L456" s="44"/>
      <c r="M456" s="220" t="s">
        <v>1</v>
      </c>
      <c r="N456" s="221" t="s">
        <v>43</v>
      </c>
      <c r="O456" s="91"/>
      <c r="P456" s="222">
        <f>O456*H456</f>
        <v>0</v>
      </c>
      <c r="Q456" s="222">
        <v>0</v>
      </c>
      <c r="R456" s="222">
        <f>Q456*H456</f>
        <v>0</v>
      </c>
      <c r="S456" s="222">
        <v>0</v>
      </c>
      <c r="T456" s="223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4" t="s">
        <v>648</v>
      </c>
      <c r="AT456" s="224" t="s">
        <v>120</v>
      </c>
      <c r="AU456" s="224" t="s">
        <v>21</v>
      </c>
      <c r="AY456" s="17" t="s">
        <v>118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7" t="s">
        <v>21</v>
      </c>
      <c r="BK456" s="225">
        <f>ROUND(I456*H456,2)</f>
        <v>0</v>
      </c>
      <c r="BL456" s="17" t="s">
        <v>648</v>
      </c>
      <c r="BM456" s="224" t="s">
        <v>672</v>
      </c>
    </row>
    <row r="457" s="2" customFormat="1">
      <c r="A457" s="38"/>
      <c r="B457" s="39"/>
      <c r="C457" s="40"/>
      <c r="D457" s="226" t="s">
        <v>126</v>
      </c>
      <c r="E457" s="40"/>
      <c r="F457" s="227" t="s">
        <v>673</v>
      </c>
      <c r="G457" s="40"/>
      <c r="H457" s="40"/>
      <c r="I457" s="228"/>
      <c r="J457" s="40"/>
      <c r="K457" s="40"/>
      <c r="L457" s="44"/>
      <c r="M457" s="229"/>
      <c r="N457" s="230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126</v>
      </c>
      <c r="AU457" s="17" t="s">
        <v>21</v>
      </c>
    </row>
    <row r="458" s="2" customFormat="1" ht="24.15" customHeight="1">
      <c r="A458" s="38"/>
      <c r="B458" s="39"/>
      <c r="C458" s="212" t="s">
        <v>674</v>
      </c>
      <c r="D458" s="212" t="s">
        <v>120</v>
      </c>
      <c r="E458" s="213" t="s">
        <v>675</v>
      </c>
      <c r="F458" s="214" t="s">
        <v>676</v>
      </c>
      <c r="G458" s="215" t="s">
        <v>558</v>
      </c>
      <c r="H458" s="216">
        <v>1</v>
      </c>
      <c r="I458" s="217"/>
      <c r="J458" s="218">
        <f>ROUND(I458*H458,2)</f>
        <v>0</v>
      </c>
      <c r="K458" s="219"/>
      <c r="L458" s="44"/>
      <c r="M458" s="220" t="s">
        <v>1</v>
      </c>
      <c r="N458" s="221" t="s">
        <v>43</v>
      </c>
      <c r="O458" s="91"/>
      <c r="P458" s="222">
        <f>O458*H458</f>
        <v>0</v>
      </c>
      <c r="Q458" s="222">
        <v>0</v>
      </c>
      <c r="R458" s="222">
        <f>Q458*H458</f>
        <v>0</v>
      </c>
      <c r="S458" s="222">
        <v>0</v>
      </c>
      <c r="T458" s="223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4" t="s">
        <v>648</v>
      </c>
      <c r="AT458" s="224" t="s">
        <v>120</v>
      </c>
      <c r="AU458" s="224" t="s">
        <v>21</v>
      </c>
      <c r="AY458" s="17" t="s">
        <v>118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7" t="s">
        <v>21</v>
      </c>
      <c r="BK458" s="225">
        <f>ROUND(I458*H458,2)</f>
        <v>0</v>
      </c>
      <c r="BL458" s="17" t="s">
        <v>648</v>
      </c>
      <c r="BM458" s="224" t="s">
        <v>677</v>
      </c>
    </row>
    <row r="459" s="2" customFormat="1" ht="21.75" customHeight="1">
      <c r="A459" s="38"/>
      <c r="B459" s="39"/>
      <c r="C459" s="212" t="s">
        <v>678</v>
      </c>
      <c r="D459" s="212" t="s">
        <v>120</v>
      </c>
      <c r="E459" s="213" t="s">
        <v>679</v>
      </c>
      <c r="F459" s="214" t="s">
        <v>680</v>
      </c>
      <c r="G459" s="215" t="s">
        <v>558</v>
      </c>
      <c r="H459" s="216">
        <v>1</v>
      </c>
      <c r="I459" s="217"/>
      <c r="J459" s="218">
        <f>ROUND(I459*H459,2)</f>
        <v>0</v>
      </c>
      <c r="K459" s="219"/>
      <c r="L459" s="44"/>
      <c r="M459" s="220" t="s">
        <v>1</v>
      </c>
      <c r="N459" s="221" t="s">
        <v>43</v>
      </c>
      <c r="O459" s="91"/>
      <c r="P459" s="222">
        <f>O459*H459</f>
        <v>0</v>
      </c>
      <c r="Q459" s="222">
        <v>0</v>
      </c>
      <c r="R459" s="222">
        <f>Q459*H459</f>
        <v>0</v>
      </c>
      <c r="S459" s="222">
        <v>0</v>
      </c>
      <c r="T459" s="223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4" t="s">
        <v>648</v>
      </c>
      <c r="AT459" s="224" t="s">
        <v>120</v>
      </c>
      <c r="AU459" s="224" t="s">
        <v>21</v>
      </c>
      <c r="AY459" s="17" t="s">
        <v>118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7" t="s">
        <v>21</v>
      </c>
      <c r="BK459" s="225">
        <f>ROUND(I459*H459,2)</f>
        <v>0</v>
      </c>
      <c r="BL459" s="17" t="s">
        <v>648</v>
      </c>
      <c r="BM459" s="224" t="s">
        <v>681</v>
      </c>
    </row>
    <row r="460" s="2" customFormat="1" ht="21.75" customHeight="1">
      <c r="A460" s="38"/>
      <c r="B460" s="39"/>
      <c r="C460" s="212" t="s">
        <v>682</v>
      </c>
      <c r="D460" s="212" t="s">
        <v>120</v>
      </c>
      <c r="E460" s="213" t="s">
        <v>683</v>
      </c>
      <c r="F460" s="214" t="s">
        <v>684</v>
      </c>
      <c r="G460" s="215" t="s">
        <v>631</v>
      </c>
      <c r="H460" s="216">
        <v>1</v>
      </c>
      <c r="I460" s="217"/>
      <c r="J460" s="218">
        <f>ROUND(I460*H460,2)</f>
        <v>0</v>
      </c>
      <c r="K460" s="219"/>
      <c r="L460" s="44"/>
      <c r="M460" s="220" t="s">
        <v>1</v>
      </c>
      <c r="N460" s="221" t="s">
        <v>43</v>
      </c>
      <c r="O460" s="91"/>
      <c r="P460" s="222">
        <f>O460*H460</f>
        <v>0</v>
      </c>
      <c r="Q460" s="222">
        <v>0</v>
      </c>
      <c r="R460" s="222">
        <f>Q460*H460</f>
        <v>0</v>
      </c>
      <c r="S460" s="222">
        <v>0</v>
      </c>
      <c r="T460" s="223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4" t="s">
        <v>648</v>
      </c>
      <c r="AT460" s="224" t="s">
        <v>120</v>
      </c>
      <c r="AU460" s="224" t="s">
        <v>21</v>
      </c>
      <c r="AY460" s="17" t="s">
        <v>118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7" t="s">
        <v>21</v>
      </c>
      <c r="BK460" s="225">
        <f>ROUND(I460*H460,2)</f>
        <v>0</v>
      </c>
      <c r="BL460" s="17" t="s">
        <v>648</v>
      </c>
      <c r="BM460" s="224" t="s">
        <v>685</v>
      </c>
    </row>
    <row r="461" s="2" customFormat="1" ht="37.8" customHeight="1">
      <c r="A461" s="38"/>
      <c r="B461" s="39"/>
      <c r="C461" s="212" t="s">
        <v>686</v>
      </c>
      <c r="D461" s="212" t="s">
        <v>120</v>
      </c>
      <c r="E461" s="213" t="s">
        <v>687</v>
      </c>
      <c r="F461" s="214" t="s">
        <v>688</v>
      </c>
      <c r="G461" s="215" t="s">
        <v>130</v>
      </c>
      <c r="H461" s="216">
        <v>1</v>
      </c>
      <c r="I461" s="217"/>
      <c r="J461" s="218">
        <f>ROUND(I461*H461,2)</f>
        <v>0</v>
      </c>
      <c r="K461" s="219"/>
      <c r="L461" s="44"/>
      <c r="M461" s="220" t="s">
        <v>1</v>
      </c>
      <c r="N461" s="221" t="s">
        <v>43</v>
      </c>
      <c r="O461" s="91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4" t="s">
        <v>648</v>
      </c>
      <c r="AT461" s="224" t="s">
        <v>120</v>
      </c>
      <c r="AU461" s="224" t="s">
        <v>21</v>
      </c>
      <c r="AY461" s="17" t="s">
        <v>118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7" t="s">
        <v>21</v>
      </c>
      <c r="BK461" s="225">
        <f>ROUND(I461*H461,2)</f>
        <v>0</v>
      </c>
      <c r="BL461" s="17" t="s">
        <v>648</v>
      </c>
      <c r="BM461" s="224" t="s">
        <v>689</v>
      </c>
    </row>
    <row r="462" s="2" customFormat="1" ht="24.15" customHeight="1">
      <c r="A462" s="38"/>
      <c r="B462" s="39"/>
      <c r="C462" s="212" t="s">
        <v>690</v>
      </c>
      <c r="D462" s="212" t="s">
        <v>120</v>
      </c>
      <c r="E462" s="213" t="s">
        <v>691</v>
      </c>
      <c r="F462" s="214" t="s">
        <v>692</v>
      </c>
      <c r="G462" s="215" t="s">
        <v>130</v>
      </c>
      <c r="H462" s="216">
        <v>1</v>
      </c>
      <c r="I462" s="217"/>
      <c r="J462" s="218">
        <f>ROUND(I462*H462,2)</f>
        <v>0</v>
      </c>
      <c r="K462" s="219"/>
      <c r="L462" s="44"/>
      <c r="M462" s="220" t="s">
        <v>1</v>
      </c>
      <c r="N462" s="221" t="s">
        <v>43</v>
      </c>
      <c r="O462" s="91"/>
      <c r="P462" s="222">
        <f>O462*H462</f>
        <v>0</v>
      </c>
      <c r="Q462" s="222">
        <v>0</v>
      </c>
      <c r="R462" s="222">
        <f>Q462*H462</f>
        <v>0</v>
      </c>
      <c r="S462" s="222">
        <v>0</v>
      </c>
      <c r="T462" s="223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4" t="s">
        <v>648</v>
      </c>
      <c r="AT462" s="224" t="s">
        <v>120</v>
      </c>
      <c r="AU462" s="224" t="s">
        <v>21</v>
      </c>
      <c r="AY462" s="17" t="s">
        <v>118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7" t="s">
        <v>21</v>
      </c>
      <c r="BK462" s="225">
        <f>ROUND(I462*H462,2)</f>
        <v>0</v>
      </c>
      <c r="BL462" s="17" t="s">
        <v>648</v>
      </c>
      <c r="BM462" s="224" t="s">
        <v>693</v>
      </c>
    </row>
    <row r="463" s="2" customFormat="1" ht="16.5" customHeight="1">
      <c r="A463" s="38"/>
      <c r="B463" s="39"/>
      <c r="C463" s="212" t="s">
        <v>694</v>
      </c>
      <c r="D463" s="212" t="s">
        <v>120</v>
      </c>
      <c r="E463" s="213" t="s">
        <v>695</v>
      </c>
      <c r="F463" s="214" t="s">
        <v>696</v>
      </c>
      <c r="G463" s="215" t="s">
        <v>631</v>
      </c>
      <c r="H463" s="216">
        <v>1</v>
      </c>
      <c r="I463" s="217"/>
      <c r="J463" s="218">
        <f>ROUND(I463*H463,2)</f>
        <v>0</v>
      </c>
      <c r="K463" s="219"/>
      <c r="L463" s="44"/>
      <c r="M463" s="220" t="s">
        <v>1</v>
      </c>
      <c r="N463" s="221" t="s">
        <v>43</v>
      </c>
      <c r="O463" s="91"/>
      <c r="P463" s="222">
        <f>O463*H463</f>
        <v>0</v>
      </c>
      <c r="Q463" s="222">
        <v>0</v>
      </c>
      <c r="R463" s="222">
        <f>Q463*H463</f>
        <v>0</v>
      </c>
      <c r="S463" s="222">
        <v>0</v>
      </c>
      <c r="T463" s="223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4" t="s">
        <v>648</v>
      </c>
      <c r="AT463" s="224" t="s">
        <v>120</v>
      </c>
      <c r="AU463" s="224" t="s">
        <v>21</v>
      </c>
      <c r="AY463" s="17" t="s">
        <v>118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7" t="s">
        <v>21</v>
      </c>
      <c r="BK463" s="225">
        <f>ROUND(I463*H463,2)</f>
        <v>0</v>
      </c>
      <c r="BL463" s="17" t="s">
        <v>648</v>
      </c>
      <c r="BM463" s="224" t="s">
        <v>697</v>
      </c>
    </row>
    <row r="464" s="2" customFormat="1" ht="33" customHeight="1">
      <c r="A464" s="38"/>
      <c r="B464" s="39"/>
      <c r="C464" s="212" t="s">
        <v>698</v>
      </c>
      <c r="D464" s="212" t="s">
        <v>120</v>
      </c>
      <c r="E464" s="213" t="s">
        <v>699</v>
      </c>
      <c r="F464" s="214" t="s">
        <v>700</v>
      </c>
      <c r="G464" s="215" t="s">
        <v>123</v>
      </c>
      <c r="H464" s="216">
        <v>900</v>
      </c>
      <c r="I464" s="217"/>
      <c r="J464" s="218">
        <f>ROUND(I464*H464,2)</f>
        <v>0</v>
      </c>
      <c r="K464" s="219"/>
      <c r="L464" s="44"/>
      <c r="M464" s="220" t="s">
        <v>1</v>
      </c>
      <c r="N464" s="221" t="s">
        <v>43</v>
      </c>
      <c r="O464" s="91"/>
      <c r="P464" s="222">
        <f>O464*H464</f>
        <v>0</v>
      </c>
      <c r="Q464" s="222">
        <v>0</v>
      </c>
      <c r="R464" s="222">
        <f>Q464*H464</f>
        <v>0</v>
      </c>
      <c r="S464" s="222">
        <v>0</v>
      </c>
      <c r="T464" s="223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4" t="s">
        <v>648</v>
      </c>
      <c r="AT464" s="224" t="s">
        <v>120</v>
      </c>
      <c r="AU464" s="224" t="s">
        <v>21</v>
      </c>
      <c r="AY464" s="17" t="s">
        <v>118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7" t="s">
        <v>21</v>
      </c>
      <c r="BK464" s="225">
        <f>ROUND(I464*H464,2)</f>
        <v>0</v>
      </c>
      <c r="BL464" s="17" t="s">
        <v>648</v>
      </c>
      <c r="BM464" s="224" t="s">
        <v>701</v>
      </c>
    </row>
    <row r="465" s="2" customFormat="1">
      <c r="A465" s="38"/>
      <c r="B465" s="39"/>
      <c r="C465" s="40"/>
      <c r="D465" s="226" t="s">
        <v>126</v>
      </c>
      <c r="E465" s="40"/>
      <c r="F465" s="227" t="s">
        <v>702</v>
      </c>
      <c r="G465" s="40"/>
      <c r="H465" s="40"/>
      <c r="I465" s="228"/>
      <c r="J465" s="40"/>
      <c r="K465" s="40"/>
      <c r="L465" s="44"/>
      <c r="M465" s="229"/>
      <c r="N465" s="230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126</v>
      </c>
      <c r="AU465" s="17" t="s">
        <v>21</v>
      </c>
    </row>
    <row r="466" s="14" customFormat="1">
      <c r="A466" s="14"/>
      <c r="B466" s="241"/>
      <c r="C466" s="242"/>
      <c r="D466" s="226" t="s">
        <v>141</v>
      </c>
      <c r="E466" s="243" t="s">
        <v>1</v>
      </c>
      <c r="F466" s="244" t="s">
        <v>703</v>
      </c>
      <c r="G466" s="242"/>
      <c r="H466" s="245">
        <v>900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1" t="s">
        <v>141</v>
      </c>
      <c r="AU466" s="251" t="s">
        <v>21</v>
      </c>
      <c r="AV466" s="14" t="s">
        <v>84</v>
      </c>
      <c r="AW466" s="14" t="s">
        <v>35</v>
      </c>
      <c r="AX466" s="14" t="s">
        <v>78</v>
      </c>
      <c r="AY466" s="251" t="s">
        <v>118</v>
      </c>
    </row>
    <row r="467" s="2" customFormat="1" ht="24.15" customHeight="1">
      <c r="A467" s="38"/>
      <c r="B467" s="39"/>
      <c r="C467" s="212" t="s">
        <v>704</v>
      </c>
      <c r="D467" s="212" t="s">
        <v>120</v>
      </c>
      <c r="E467" s="213" t="s">
        <v>705</v>
      </c>
      <c r="F467" s="214" t="s">
        <v>706</v>
      </c>
      <c r="G467" s="215" t="s">
        <v>631</v>
      </c>
      <c r="H467" s="216">
        <v>1</v>
      </c>
      <c r="I467" s="217"/>
      <c r="J467" s="218">
        <f>ROUND(I467*H467,2)</f>
        <v>0</v>
      </c>
      <c r="K467" s="219"/>
      <c r="L467" s="44"/>
      <c r="M467" s="220" t="s">
        <v>1</v>
      </c>
      <c r="N467" s="221" t="s">
        <v>43</v>
      </c>
      <c r="O467" s="91"/>
      <c r="P467" s="222">
        <f>O467*H467</f>
        <v>0</v>
      </c>
      <c r="Q467" s="222">
        <v>0</v>
      </c>
      <c r="R467" s="222">
        <f>Q467*H467</f>
        <v>0</v>
      </c>
      <c r="S467" s="222">
        <v>0</v>
      </c>
      <c r="T467" s="223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4" t="s">
        <v>648</v>
      </c>
      <c r="AT467" s="224" t="s">
        <v>120</v>
      </c>
      <c r="AU467" s="224" t="s">
        <v>21</v>
      </c>
      <c r="AY467" s="17" t="s">
        <v>118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7" t="s">
        <v>21</v>
      </c>
      <c r="BK467" s="225">
        <f>ROUND(I467*H467,2)</f>
        <v>0</v>
      </c>
      <c r="BL467" s="17" t="s">
        <v>648</v>
      </c>
      <c r="BM467" s="224" t="s">
        <v>707</v>
      </c>
    </row>
    <row r="468" s="2" customFormat="1" ht="33" customHeight="1">
      <c r="A468" s="38"/>
      <c r="B468" s="39"/>
      <c r="C468" s="212" t="s">
        <v>708</v>
      </c>
      <c r="D468" s="212" t="s">
        <v>120</v>
      </c>
      <c r="E468" s="213" t="s">
        <v>709</v>
      </c>
      <c r="F468" s="214" t="s">
        <v>710</v>
      </c>
      <c r="G468" s="215" t="s">
        <v>558</v>
      </c>
      <c r="H468" s="216">
        <v>1</v>
      </c>
      <c r="I468" s="217"/>
      <c r="J468" s="218">
        <f>ROUND(I468*H468,2)</f>
        <v>0</v>
      </c>
      <c r="K468" s="219"/>
      <c r="L468" s="44"/>
      <c r="M468" s="274" t="s">
        <v>1</v>
      </c>
      <c r="N468" s="275" t="s">
        <v>43</v>
      </c>
      <c r="O468" s="276"/>
      <c r="P468" s="277">
        <f>O468*H468</f>
        <v>0</v>
      </c>
      <c r="Q468" s="277">
        <v>0</v>
      </c>
      <c r="R468" s="277">
        <f>Q468*H468</f>
        <v>0</v>
      </c>
      <c r="S468" s="277">
        <v>0</v>
      </c>
      <c r="T468" s="27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4" t="s">
        <v>648</v>
      </c>
      <c r="AT468" s="224" t="s">
        <v>120</v>
      </c>
      <c r="AU468" s="224" t="s">
        <v>21</v>
      </c>
      <c r="AY468" s="17" t="s">
        <v>118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7" t="s">
        <v>21</v>
      </c>
      <c r="BK468" s="225">
        <f>ROUND(I468*H468,2)</f>
        <v>0</v>
      </c>
      <c r="BL468" s="17" t="s">
        <v>648</v>
      </c>
      <c r="BM468" s="224" t="s">
        <v>711</v>
      </c>
    </row>
    <row r="469" s="2" customFormat="1" ht="6.96" customHeight="1">
      <c r="A469" s="38"/>
      <c r="B469" s="66"/>
      <c r="C469" s="67"/>
      <c r="D469" s="67"/>
      <c r="E469" s="67"/>
      <c r="F469" s="67"/>
      <c r="G469" s="67"/>
      <c r="H469" s="67"/>
      <c r="I469" s="67"/>
      <c r="J469" s="67"/>
      <c r="K469" s="67"/>
      <c r="L469" s="44"/>
      <c r="M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</row>
  </sheetData>
  <sheetProtection sheet="1" autoFilter="0" formatColumns="0" formatRows="0" objects="1" scenarios="1" spinCount="100000" saltValue="uvpJ2AmwFNCCg+DTruCd1Ch+OzvT7sXkG1XSo3V74sUarc4BoS5fjJQCaSip4bz5/tjy54hRBzsa8GCgePUwqQ==" hashValue="qIXCBwteGiSqj5WIjzmLCEwNCA8H/W6y6S057E0fkZ1+WOkvBThUdwRemIy2JALyV7v9HsqvD9YvooIOd2+6UQ==" algorithmName="SHA-512" password="CC35"/>
  <autoFilter ref="C123:K468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2023-01-11T09:46:31Z</dcterms:created>
  <dcterms:modified xsi:type="dcterms:W3CDTF">2023-01-11T09:46:34Z</dcterms:modified>
</cp:coreProperties>
</file>